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defaultThemeVersion="166925"/>
  <mc:AlternateContent xmlns:mc="http://schemas.openxmlformats.org/markup-compatibility/2006">
    <mc:Choice Requires="x15">
      <x15ac:absPath xmlns:x15ac="http://schemas.microsoft.com/office/spreadsheetml/2010/11/ac" url="/Users/kho/Dropbox (個人用)/18_補助金_令和6年度/07_令和6年度補正「ALPS処理水関連の輸入規制強化を踏まえた水産業の特定国・地域依存を分散するための緊急支援事業（国内加工体制の強化対策事業）_継続/21_支援事業募集要領_国内加工体制の強化対策事業_R6補正/ホームページ掲載/02_応募に必要な書類をダウンロード_R6補正/"/>
    </mc:Choice>
  </mc:AlternateContent>
  <xr:revisionPtr revIDLastSave="0" documentId="13_ncr:1_{54DAC6C2-C218-F644-A0DD-71FF5FD3DE44}" xr6:coauthVersionLast="47" xr6:coauthVersionMax="47" xr10:uidLastSave="{00000000-0000-0000-0000-000000000000}"/>
  <bookViews>
    <workbookView xWindow="-35040" yWindow="640" windowWidth="28120" windowHeight="16660" xr2:uid="{A751EC3B-F35B-4B4F-96F4-D0C4603A23CF}"/>
  </bookViews>
  <sheets>
    <sheet name="役員名簿欄_ALPS" sheetId="1" r:id="rId1"/>
    <sheet name="積算基礎_ALPS" sheetId="9" r:id="rId2"/>
    <sheet name="人件費基礎_ALPS" sheetId="10" r:id="rId3"/>
    <sheet name="人件費積算基礎_ALPS末締め以外　案" sheetId="11" state="hidden" r:id="rId4"/>
  </sheets>
  <definedNames>
    <definedName name="_xlnm.Print_Area" localSheetId="2">人件費基礎_ALPS!$A$1:$P$91</definedName>
    <definedName name="_xlnm.Print_Area" localSheetId="3">'人件費積算基礎_ALPS末締め以外　案'!$A$1:$Q$81</definedName>
    <definedName name="_xlnm.Print_Titles" localSheetId="2">人件費基礎_ALPS!$1:$4</definedName>
    <definedName name="_xlnm.Print_Titles" localSheetId="3">'人件費積算基礎_ALPS末締め以外　案'!$1:$4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9" l="1"/>
  <c r="J25" i="9"/>
  <c r="K24" i="9"/>
  <c r="J24" i="9"/>
  <c r="C45" i="10"/>
  <c r="C6" i="10"/>
  <c r="P80" i="11"/>
  <c r="O80" i="11"/>
  <c r="N80" i="11"/>
  <c r="M80" i="11"/>
  <c r="L80" i="11"/>
  <c r="K80" i="11"/>
  <c r="J80" i="11"/>
  <c r="I80" i="11"/>
  <c r="H80" i="11"/>
  <c r="G80" i="11"/>
  <c r="Q79" i="11"/>
  <c r="P77" i="11"/>
  <c r="O77" i="11"/>
  <c r="N77" i="11"/>
  <c r="M77" i="11"/>
  <c r="L77" i="11"/>
  <c r="K77" i="11"/>
  <c r="J77" i="11"/>
  <c r="I77" i="11"/>
  <c r="H77" i="11"/>
  <c r="G77" i="11"/>
  <c r="Q77" i="11" s="1"/>
  <c r="Q76" i="11"/>
  <c r="P74" i="11"/>
  <c r="O74" i="11"/>
  <c r="N74" i="11"/>
  <c r="M74" i="11"/>
  <c r="L74" i="11"/>
  <c r="K74" i="11"/>
  <c r="J74" i="11"/>
  <c r="I74" i="11"/>
  <c r="H74" i="11"/>
  <c r="G74" i="11"/>
  <c r="Q73" i="11"/>
  <c r="P71" i="11"/>
  <c r="O71" i="11"/>
  <c r="N71" i="11"/>
  <c r="M71" i="11"/>
  <c r="Q71" i="11" s="1"/>
  <c r="L71" i="11"/>
  <c r="K71" i="11"/>
  <c r="J71" i="11"/>
  <c r="I71" i="11"/>
  <c r="H71" i="11"/>
  <c r="G71" i="11"/>
  <c r="Q70" i="11"/>
  <c r="P68" i="11"/>
  <c r="O68" i="11"/>
  <c r="N68" i="11"/>
  <c r="M68" i="11"/>
  <c r="L68" i="11"/>
  <c r="K68" i="11"/>
  <c r="J68" i="11"/>
  <c r="I68" i="11"/>
  <c r="H68" i="11"/>
  <c r="G68" i="11"/>
  <c r="Q67" i="11"/>
  <c r="P65" i="11"/>
  <c r="O65" i="11"/>
  <c r="N65" i="11"/>
  <c r="M65" i="11"/>
  <c r="L65" i="11"/>
  <c r="K65" i="11"/>
  <c r="J65" i="11"/>
  <c r="I65" i="11"/>
  <c r="H65" i="11"/>
  <c r="G65" i="11"/>
  <c r="Q64" i="11"/>
  <c r="P62" i="11"/>
  <c r="O62" i="11"/>
  <c r="N62" i="11"/>
  <c r="M62" i="11"/>
  <c r="L62" i="11"/>
  <c r="K62" i="11"/>
  <c r="J62" i="11"/>
  <c r="I62" i="11"/>
  <c r="H62" i="11"/>
  <c r="G62" i="11"/>
  <c r="Q61" i="11"/>
  <c r="P59" i="11"/>
  <c r="O59" i="11"/>
  <c r="N59" i="11"/>
  <c r="M59" i="11"/>
  <c r="L59" i="11"/>
  <c r="K59" i="11"/>
  <c r="J59" i="11"/>
  <c r="I59" i="11"/>
  <c r="H59" i="11"/>
  <c r="G59" i="11"/>
  <c r="Q58" i="11"/>
  <c r="P56" i="11"/>
  <c r="O56" i="11"/>
  <c r="N56" i="11"/>
  <c r="M56" i="11"/>
  <c r="L56" i="11"/>
  <c r="K56" i="11"/>
  <c r="J56" i="11"/>
  <c r="I56" i="11"/>
  <c r="H56" i="11"/>
  <c r="G56" i="11"/>
  <c r="Q55" i="11"/>
  <c r="P53" i="11"/>
  <c r="O53" i="11"/>
  <c r="N53" i="11"/>
  <c r="M53" i="11"/>
  <c r="L53" i="11"/>
  <c r="K53" i="11"/>
  <c r="J53" i="11"/>
  <c r="J81" i="11" s="1"/>
  <c r="I53" i="11"/>
  <c r="I81" i="11" s="1"/>
  <c r="H53" i="11"/>
  <c r="G53" i="11"/>
  <c r="Q52" i="11"/>
  <c r="P50" i="11"/>
  <c r="O50" i="11"/>
  <c r="N50" i="11"/>
  <c r="M50" i="11"/>
  <c r="L50" i="11"/>
  <c r="K50" i="11"/>
  <c r="J50" i="11"/>
  <c r="I50" i="11"/>
  <c r="H50" i="11"/>
  <c r="G50" i="11"/>
  <c r="Q49" i="11"/>
  <c r="C45" i="11"/>
  <c r="P41" i="11"/>
  <c r="O41" i="11"/>
  <c r="N41" i="11"/>
  <c r="M41" i="11"/>
  <c r="L41" i="11"/>
  <c r="K41" i="11"/>
  <c r="J41" i="11"/>
  <c r="I41" i="11"/>
  <c r="H41" i="11"/>
  <c r="G41" i="11"/>
  <c r="Q40" i="11"/>
  <c r="P38" i="11"/>
  <c r="O38" i="11"/>
  <c r="N38" i="11"/>
  <c r="M38" i="11"/>
  <c r="L38" i="11"/>
  <c r="K38" i="11"/>
  <c r="J38" i="11"/>
  <c r="I38" i="11"/>
  <c r="H38" i="11"/>
  <c r="G38" i="11"/>
  <c r="Q37" i="11"/>
  <c r="P35" i="11"/>
  <c r="O35" i="11"/>
  <c r="N35" i="11"/>
  <c r="M35" i="11"/>
  <c r="L35" i="11"/>
  <c r="K35" i="11"/>
  <c r="J35" i="11"/>
  <c r="I35" i="11"/>
  <c r="H35" i="11"/>
  <c r="G35" i="11"/>
  <c r="Q34" i="11"/>
  <c r="P32" i="11"/>
  <c r="O32" i="11"/>
  <c r="N32" i="11"/>
  <c r="M32" i="11"/>
  <c r="L32" i="11"/>
  <c r="K32" i="11"/>
  <c r="J32" i="11"/>
  <c r="I32" i="11"/>
  <c r="H32" i="11"/>
  <c r="G32" i="11"/>
  <c r="Q31" i="11"/>
  <c r="P29" i="11"/>
  <c r="O29" i="11"/>
  <c r="N29" i="11"/>
  <c r="M29" i="11"/>
  <c r="L29" i="11"/>
  <c r="K29" i="11"/>
  <c r="J29" i="11"/>
  <c r="I29" i="11"/>
  <c r="H29" i="11"/>
  <c r="G29" i="11"/>
  <c r="Q29" i="11" s="1"/>
  <c r="Q28" i="11"/>
  <c r="P26" i="11"/>
  <c r="O26" i="11"/>
  <c r="N26" i="11"/>
  <c r="M26" i="11"/>
  <c r="L26" i="11"/>
  <c r="K26" i="11"/>
  <c r="J26" i="11"/>
  <c r="I26" i="11"/>
  <c r="H26" i="11"/>
  <c r="G26" i="11"/>
  <c r="Q25" i="11"/>
  <c r="P23" i="11"/>
  <c r="O23" i="11"/>
  <c r="N23" i="11"/>
  <c r="M23" i="11"/>
  <c r="L23" i="11"/>
  <c r="K23" i="11"/>
  <c r="J23" i="11"/>
  <c r="I23" i="11"/>
  <c r="H23" i="11"/>
  <c r="G23" i="11"/>
  <c r="Q22" i="11"/>
  <c r="P20" i="11"/>
  <c r="O20" i="11"/>
  <c r="N20" i="11"/>
  <c r="M20" i="11"/>
  <c r="L20" i="11"/>
  <c r="K20" i="11"/>
  <c r="J20" i="11"/>
  <c r="I20" i="11"/>
  <c r="H20" i="11"/>
  <c r="G20" i="11"/>
  <c r="Q19" i="11"/>
  <c r="P17" i="11"/>
  <c r="O17" i="11"/>
  <c r="N17" i="11"/>
  <c r="M17" i="11"/>
  <c r="L17" i="11"/>
  <c r="K17" i="11"/>
  <c r="J17" i="11"/>
  <c r="I17" i="11"/>
  <c r="H17" i="11"/>
  <c r="G17" i="11"/>
  <c r="Q16" i="11"/>
  <c r="P14" i="11"/>
  <c r="O14" i="11"/>
  <c r="N14" i="11"/>
  <c r="M14" i="11"/>
  <c r="L14" i="11"/>
  <c r="L42" i="11" s="1"/>
  <c r="K14" i="11"/>
  <c r="J14" i="11"/>
  <c r="I14" i="11"/>
  <c r="H14" i="11"/>
  <c r="G14" i="11"/>
  <c r="Q13" i="11"/>
  <c r="P11" i="11"/>
  <c r="O11" i="11"/>
  <c r="N11" i="11"/>
  <c r="M11" i="11"/>
  <c r="L11" i="11"/>
  <c r="K11" i="11"/>
  <c r="J11" i="11"/>
  <c r="I11" i="11"/>
  <c r="H11" i="11"/>
  <c r="G11" i="11"/>
  <c r="Q10" i="11"/>
  <c r="C6" i="11"/>
  <c r="E4" i="11"/>
  <c r="O80" i="10"/>
  <c r="N80" i="10"/>
  <c r="M80" i="10"/>
  <c r="L80" i="10"/>
  <c r="K80" i="10"/>
  <c r="J80" i="10"/>
  <c r="I80" i="10"/>
  <c r="H80" i="10"/>
  <c r="G80" i="10"/>
  <c r="P79" i="10"/>
  <c r="O77" i="10"/>
  <c r="N77" i="10"/>
  <c r="M77" i="10"/>
  <c r="L77" i="10"/>
  <c r="K77" i="10"/>
  <c r="J77" i="10"/>
  <c r="I77" i="10"/>
  <c r="H77" i="10"/>
  <c r="G77" i="10"/>
  <c r="P76" i="10"/>
  <c r="O74" i="10"/>
  <c r="N74" i="10"/>
  <c r="M74" i="10"/>
  <c r="L74" i="10"/>
  <c r="K74" i="10"/>
  <c r="J74" i="10"/>
  <c r="I74" i="10"/>
  <c r="H74" i="10"/>
  <c r="G74" i="10"/>
  <c r="P73" i="10"/>
  <c r="O71" i="10"/>
  <c r="N71" i="10"/>
  <c r="M71" i="10"/>
  <c r="L71" i="10"/>
  <c r="K71" i="10"/>
  <c r="J71" i="10"/>
  <c r="I71" i="10"/>
  <c r="H71" i="10"/>
  <c r="G71" i="10"/>
  <c r="P70" i="10"/>
  <c r="O68" i="10"/>
  <c r="N68" i="10"/>
  <c r="M68" i="10"/>
  <c r="L68" i="10"/>
  <c r="K68" i="10"/>
  <c r="J68" i="10"/>
  <c r="I68" i="10"/>
  <c r="H68" i="10"/>
  <c r="G68" i="10"/>
  <c r="P67" i="10"/>
  <c r="O65" i="10"/>
  <c r="N65" i="10"/>
  <c r="M65" i="10"/>
  <c r="L65" i="10"/>
  <c r="K65" i="10"/>
  <c r="J65" i="10"/>
  <c r="I65" i="10"/>
  <c r="H65" i="10"/>
  <c r="G65" i="10"/>
  <c r="P64" i="10"/>
  <c r="O62" i="10"/>
  <c r="N62" i="10"/>
  <c r="M62" i="10"/>
  <c r="L62" i="10"/>
  <c r="K62" i="10"/>
  <c r="J62" i="10"/>
  <c r="I62" i="10"/>
  <c r="H62" i="10"/>
  <c r="G62" i="10"/>
  <c r="P61" i="10"/>
  <c r="O59" i="10"/>
  <c r="N59" i="10"/>
  <c r="M59" i="10"/>
  <c r="L59" i="10"/>
  <c r="K59" i="10"/>
  <c r="J59" i="10"/>
  <c r="I59" i="10"/>
  <c r="H59" i="10"/>
  <c r="G59" i="10"/>
  <c r="P58" i="10"/>
  <c r="O56" i="10"/>
  <c r="N56" i="10"/>
  <c r="M56" i="10"/>
  <c r="L56" i="10"/>
  <c r="K56" i="10"/>
  <c r="J56" i="10"/>
  <c r="I56" i="10"/>
  <c r="H56" i="10"/>
  <c r="G56" i="10"/>
  <c r="P55" i="10"/>
  <c r="O53" i="10"/>
  <c r="N53" i="10"/>
  <c r="M53" i="10"/>
  <c r="M81" i="10" s="1"/>
  <c r="L53" i="10"/>
  <c r="K53" i="10"/>
  <c r="J53" i="10"/>
  <c r="I53" i="10"/>
  <c r="H53" i="10"/>
  <c r="H81" i="10" s="1"/>
  <c r="G53" i="10"/>
  <c r="P52" i="10"/>
  <c r="O50" i="10"/>
  <c r="N50" i="10"/>
  <c r="M50" i="10"/>
  <c r="L50" i="10"/>
  <c r="K50" i="10"/>
  <c r="J50" i="10"/>
  <c r="I50" i="10"/>
  <c r="H50" i="10"/>
  <c r="G50" i="10"/>
  <c r="P49" i="10"/>
  <c r="O47" i="10"/>
  <c r="N47" i="10"/>
  <c r="M47" i="10"/>
  <c r="L47" i="10"/>
  <c r="K47" i="10"/>
  <c r="J47" i="10"/>
  <c r="I47" i="10"/>
  <c r="H47" i="10"/>
  <c r="G47" i="10"/>
  <c r="O41" i="10"/>
  <c r="N41" i="10"/>
  <c r="M41" i="10"/>
  <c r="L41" i="10"/>
  <c r="K41" i="10"/>
  <c r="J41" i="10"/>
  <c r="I41" i="10"/>
  <c r="H41" i="10"/>
  <c r="G41" i="10"/>
  <c r="P40" i="10"/>
  <c r="O38" i="10"/>
  <c r="N38" i="10"/>
  <c r="M38" i="10"/>
  <c r="L38" i="10"/>
  <c r="K38" i="10"/>
  <c r="J38" i="10"/>
  <c r="I38" i="10"/>
  <c r="H38" i="10"/>
  <c r="G38" i="10"/>
  <c r="P37" i="10"/>
  <c r="O35" i="10"/>
  <c r="N35" i="10"/>
  <c r="M35" i="10"/>
  <c r="L35" i="10"/>
  <c r="K35" i="10"/>
  <c r="J35" i="10"/>
  <c r="I35" i="10"/>
  <c r="H35" i="10"/>
  <c r="G35" i="10"/>
  <c r="P34" i="10"/>
  <c r="O32" i="10"/>
  <c r="N32" i="10"/>
  <c r="M32" i="10"/>
  <c r="L32" i="10"/>
  <c r="K32" i="10"/>
  <c r="J32" i="10"/>
  <c r="I32" i="10"/>
  <c r="H32" i="10"/>
  <c r="G32" i="10"/>
  <c r="P31" i="10"/>
  <c r="O29" i="10"/>
  <c r="N29" i="10"/>
  <c r="M29" i="10"/>
  <c r="L29" i="10"/>
  <c r="K29" i="10"/>
  <c r="J29" i="10"/>
  <c r="I29" i="10"/>
  <c r="H29" i="10"/>
  <c r="G29" i="10"/>
  <c r="P28" i="10"/>
  <c r="O26" i="10"/>
  <c r="N26" i="10"/>
  <c r="M26" i="10"/>
  <c r="L26" i="10"/>
  <c r="K26" i="10"/>
  <c r="J26" i="10"/>
  <c r="I26" i="10"/>
  <c r="H26" i="10"/>
  <c r="G26" i="10"/>
  <c r="P25" i="10"/>
  <c r="O23" i="10"/>
  <c r="N23" i="10"/>
  <c r="M23" i="10"/>
  <c r="L23" i="10"/>
  <c r="K23" i="10"/>
  <c r="J23" i="10"/>
  <c r="I23" i="10"/>
  <c r="H23" i="10"/>
  <c r="G23" i="10"/>
  <c r="P22" i="10"/>
  <c r="O20" i="10"/>
  <c r="N20" i="10"/>
  <c r="M20" i="10"/>
  <c r="L20" i="10"/>
  <c r="K20" i="10"/>
  <c r="J20" i="10"/>
  <c r="I20" i="10"/>
  <c r="H20" i="10"/>
  <c r="G20" i="10"/>
  <c r="P19" i="10"/>
  <c r="O17" i="10"/>
  <c r="N17" i="10"/>
  <c r="M17" i="10"/>
  <c r="L17" i="10"/>
  <c r="K17" i="10"/>
  <c r="J17" i="10"/>
  <c r="I17" i="10"/>
  <c r="H17" i="10"/>
  <c r="G17" i="10"/>
  <c r="P16" i="10"/>
  <c r="O14" i="10"/>
  <c r="N14" i="10"/>
  <c r="M14" i="10"/>
  <c r="L14" i="10"/>
  <c r="K14" i="10"/>
  <c r="J14" i="10"/>
  <c r="I14" i="10"/>
  <c r="H14" i="10"/>
  <c r="G14" i="10"/>
  <c r="P13" i="10"/>
  <c r="O11" i="10"/>
  <c r="N11" i="10"/>
  <c r="M11" i="10"/>
  <c r="L11" i="10"/>
  <c r="K11" i="10"/>
  <c r="J11" i="10"/>
  <c r="I11" i="10"/>
  <c r="H11" i="10"/>
  <c r="G11" i="10"/>
  <c r="P10" i="10"/>
  <c r="E4" i="10" l="1"/>
  <c r="I42" i="10"/>
  <c r="Q26" i="11"/>
  <c r="Q62" i="11"/>
  <c r="N42" i="11"/>
  <c r="K81" i="11"/>
  <c r="Q32" i="11"/>
  <c r="L81" i="11"/>
  <c r="Q74" i="11"/>
  <c r="I42" i="11"/>
  <c r="Q20" i="11"/>
  <c r="P81" i="11"/>
  <c r="M42" i="11"/>
  <c r="Q35" i="11"/>
  <c r="Q59" i="11"/>
  <c r="O42" i="11"/>
  <c r="P42" i="11"/>
  <c r="M81" i="11"/>
  <c r="Q65" i="11"/>
  <c r="H42" i="11"/>
  <c r="O81" i="11"/>
  <c r="J42" i="11"/>
  <c r="Q23" i="11"/>
  <c r="G81" i="11"/>
  <c r="Q68" i="11"/>
  <c r="Q41" i="11"/>
  <c r="Q14" i="11"/>
  <c r="Q38" i="11"/>
  <c r="N81" i="11"/>
  <c r="Q17" i="11"/>
  <c r="K42" i="11"/>
  <c r="H81" i="11"/>
  <c r="Q81" i="11" s="1"/>
  <c r="Q56" i="11"/>
  <c r="Q80" i="11"/>
  <c r="Q50" i="11"/>
  <c r="Q11" i="11"/>
  <c r="G42" i="11"/>
  <c r="Q53" i="11"/>
  <c r="J42" i="10"/>
  <c r="G42" i="10"/>
  <c r="N81" i="10"/>
  <c r="K81" i="10"/>
  <c r="K42" i="10"/>
  <c r="G81" i="10"/>
  <c r="O81" i="10"/>
  <c r="I81" i="10"/>
  <c r="L42" i="10"/>
  <c r="J81" i="10"/>
  <c r="H42" i="10"/>
  <c r="L81" i="10"/>
  <c r="P23" i="10"/>
  <c r="N42" i="10"/>
  <c r="M42" i="10"/>
  <c r="P56" i="10"/>
  <c r="O42" i="10"/>
  <c r="P17" i="10"/>
  <c r="P41" i="10"/>
  <c r="P38" i="10"/>
  <c r="P32" i="10"/>
  <c r="P29" i="10"/>
  <c r="P35" i="10"/>
  <c r="P26" i="10"/>
  <c r="P20" i="10"/>
  <c r="P11" i="10"/>
  <c r="P59" i="10"/>
  <c r="P50" i="10"/>
  <c r="P74" i="10"/>
  <c r="P65" i="10"/>
  <c r="P68" i="10"/>
  <c r="P80" i="10"/>
  <c r="P71" i="10"/>
  <c r="P62" i="10"/>
  <c r="P53" i="10"/>
  <c r="P77" i="10"/>
  <c r="P14" i="10"/>
  <c r="Q42" i="11" l="1"/>
  <c r="P42" i="10"/>
  <c r="P81" i="10"/>
  <c r="H7" i="9" l="1"/>
  <c r="H9" i="9" s="1"/>
  <c r="I9" i="9" s="1"/>
  <c r="H14" i="9"/>
  <c r="I14" i="9"/>
  <c r="J14" i="9"/>
  <c r="K14" i="9" s="1"/>
  <c r="H19" i="9"/>
  <c r="I19" i="9" s="1"/>
  <c r="H20" i="9"/>
  <c r="H24" i="9" s="1"/>
  <c r="I24" i="9" s="1"/>
  <c r="J9" i="9" l="1"/>
  <c r="K9" i="9" s="1"/>
  <c r="J19" i="9"/>
  <c r="K19" i="9"/>
  <c r="I25" i="9"/>
  <c r="K25" i="9" l="1"/>
</calcChain>
</file>

<file path=xl/sharedStrings.xml><?xml version="1.0" encoding="utf-8"?>
<sst xmlns="http://schemas.openxmlformats.org/spreadsheetml/2006/main" count="480" uniqueCount="110">
  <si>
    <t>＜役員名簿＞</t>
    <phoneticPr fontId="3"/>
  </si>
  <si>
    <t>氏名カナ</t>
    <phoneticPr fontId="3"/>
  </si>
  <si>
    <t>氏名漢字</t>
    <phoneticPr fontId="3"/>
  </si>
  <si>
    <t>生年月日</t>
    <phoneticPr fontId="3"/>
  </si>
  <si>
    <t>性別</t>
  </si>
  <si>
    <t>会社名</t>
  </si>
  <si>
    <t>役職名</t>
  </si>
  <si>
    <t>和暦</t>
  </si>
  <si>
    <t>年</t>
  </si>
  <si>
    <t>月</t>
  </si>
  <si>
    <t>日</t>
  </si>
  <si>
    <t>商号又は名称：</t>
    <phoneticPr fontId="3"/>
  </si>
  <si>
    <t>経費区分</t>
    <phoneticPr fontId="3"/>
  </si>
  <si>
    <t>内容明細</t>
  </si>
  <si>
    <t>内　訳</t>
    <phoneticPr fontId="3"/>
  </si>
  <si>
    <t>事業費</t>
  </si>
  <si>
    <t>自己負担</t>
  </si>
  <si>
    <t>備考</t>
  </si>
  <si>
    <t>単価</t>
  </si>
  <si>
    <t>×</t>
    <phoneticPr fontId="3"/>
  </si>
  <si>
    <t>員数</t>
  </si>
  <si>
    <t>税抜額</t>
  </si>
  <si>
    <t>人材活用等支援</t>
    <phoneticPr fontId="3"/>
  </si>
  <si>
    <t>作業員獲得経費</t>
    <phoneticPr fontId="3"/>
  </si>
  <si>
    <t>小計</t>
    <rPh sb="0" eb="2">
      <t>ショウケイ</t>
    </rPh>
    <phoneticPr fontId="3"/>
  </si>
  <si>
    <t>機器導入等支援</t>
    <phoneticPr fontId="3"/>
  </si>
  <si>
    <t>機器導入費</t>
    <phoneticPr fontId="3"/>
  </si>
  <si>
    <t>総合計</t>
    <rPh sb="0" eb="3">
      <t>ソウゴウケイ</t>
    </rPh>
    <phoneticPr fontId="3"/>
  </si>
  <si>
    <t>月給</t>
    <rPh sb="0" eb="2">
      <t>ゲッキュウ</t>
    </rPh>
    <phoneticPr fontId="7"/>
  </si>
  <si>
    <t>時間給</t>
    <rPh sb="0" eb="3">
      <t>ジカンキュウ</t>
    </rPh>
    <phoneticPr fontId="7"/>
  </si>
  <si>
    <t>合計</t>
    <rPh sb="0" eb="2">
      <t xml:space="preserve">ゴウケイ </t>
    </rPh>
    <phoneticPr fontId="3"/>
  </si>
  <si>
    <t>参考様式１</t>
    <rPh sb="0" eb="2">
      <t xml:space="preserve">サンコウ </t>
    </rPh>
    <rPh sb="2" eb="4">
      <t xml:space="preserve">ヨウシキ </t>
    </rPh>
    <phoneticPr fontId="3"/>
  </si>
  <si>
    <t>参考様式２</t>
    <rPh sb="0" eb="2">
      <t xml:space="preserve">サンコウ </t>
    </rPh>
    <rPh sb="2" eb="4">
      <t xml:space="preserve">ヨウシキ </t>
    </rPh>
    <phoneticPr fontId="3"/>
  </si>
  <si>
    <t>氏名</t>
    <rPh sb="0" eb="2">
      <t>シメイ</t>
    </rPh>
    <phoneticPr fontId="8"/>
  </si>
  <si>
    <t>月</t>
    <rPh sb="0" eb="1">
      <t>ツキ</t>
    </rPh>
    <phoneticPr fontId="10"/>
  </si>
  <si>
    <t>計</t>
    <rPh sb="0" eb="1">
      <t>ケイ</t>
    </rPh>
    <phoneticPr fontId="10"/>
  </si>
  <si>
    <t>～</t>
    <phoneticPr fontId="10"/>
  </si>
  <si>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</si>
  <si>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</si>
  <si>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</si>
  <si>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</si>
  <si>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</si>
  <si>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</si>
  <si>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</si>
  <si>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</si>
  <si>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</si>
  <si>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雇用者時給単価</t>
    <phoneticPr fontId="3"/>
  </si>
  <si>
    <t>●●</t>
    <phoneticPr fontId="3"/>
  </si>
  <si>
    <t>補助対象勤務時間数</t>
    <rPh sb="0" eb="2">
      <t xml:space="preserve">ホジョ </t>
    </rPh>
    <rPh sb="2" eb="4">
      <t>ジョセイタイショウ</t>
    </rPh>
    <rPh sb="4" eb="6">
      <t>キンム</t>
    </rPh>
    <rPh sb="6" eb="9">
      <t>ジカンスウ</t>
    </rPh>
    <phoneticPr fontId="10"/>
  </si>
  <si>
    <t>補助対象経費</t>
    <rPh sb="0" eb="2">
      <t xml:space="preserve">ホジョ </t>
    </rPh>
    <phoneticPr fontId="3"/>
  </si>
  <si>
    <t>別紙　人件費経費内訳書を参照</t>
    <rPh sb="0" eb="2">
      <t xml:space="preserve">ベッシ </t>
    </rPh>
    <rPh sb="3" eb="6">
      <t xml:space="preserve">ジンケンヒ </t>
    </rPh>
    <rPh sb="6" eb="8">
      <t xml:space="preserve">ケイヒ </t>
    </rPh>
    <rPh sb="8" eb="11">
      <t xml:space="preserve">ウチワケショ </t>
    </rPh>
    <rPh sb="12" eb="14">
      <t xml:space="preserve">サンショウ </t>
    </rPh>
    <phoneticPr fontId="3"/>
  </si>
  <si>
    <t>例）ホタテの殻剥き作業</t>
    <rPh sb="0" eb="1">
      <t xml:space="preserve">レイ </t>
    </rPh>
    <rPh sb="6" eb="8">
      <t xml:space="preserve">カラムキ </t>
    </rPh>
    <rPh sb="9" eb="11">
      <t xml:space="preserve">サギョウ </t>
    </rPh>
    <phoneticPr fontId="3"/>
  </si>
  <si>
    <t>例）ホタテの選別作業</t>
    <rPh sb="0" eb="1">
      <t xml:space="preserve">レイ </t>
    </rPh>
    <rPh sb="6" eb="8">
      <t xml:space="preserve">センベツ </t>
    </rPh>
    <rPh sb="8" eb="10">
      <t xml:space="preserve">サギョウ </t>
    </rPh>
    <phoneticPr fontId="3"/>
  </si>
  <si>
    <t>例）トンネルフリーザー</t>
    <rPh sb="0" eb="1">
      <t xml:space="preserve">レイ） </t>
    </rPh>
    <phoneticPr fontId="3"/>
  </si>
  <si>
    <t>例）技術習得指導員派遣</t>
    <rPh sb="0" eb="1">
      <t xml:space="preserve">レイ </t>
    </rPh>
    <phoneticPr fontId="3"/>
  </si>
  <si>
    <t>助成金</t>
    <phoneticPr fontId="3"/>
  </si>
  <si>
    <t>新たな又は追加の作業に係る人件費</t>
    <phoneticPr fontId="3"/>
  </si>
  <si>
    <t>新たに雇用した作業員に係る人件費</t>
    <phoneticPr fontId="3"/>
  </si>
  <si>
    <t>ＡＬＰＳ処理水関連の緊急国内加工体制の強化対策事業補助金　人件費経費内訳書（Ｒ６補正）</t>
    <phoneticPr fontId="10"/>
  </si>
  <si>
    <t>ＡＬＰＳ処理水関連の緊急国内加工体制の強化対策事業補助金 助成対象経費の内訳（積算基礎：Ｒ６補正）</t>
    <rPh sb="0" eb="2">
      <t xml:space="preserve">レイワ </t>
    </rPh>
    <rPh sb="3" eb="5">
      <t xml:space="preserve">ネンド </t>
    </rPh>
    <rPh sb="13" eb="15">
      <t>ウチワケ</t>
    </rPh>
    <rPh sb="16" eb="18">
      <t xml:space="preserve">セキサン </t>
    </rPh>
    <rPh sb="18" eb="20">
      <t>メイサイ</t>
    </rPh>
    <rPh sb="29" eb="31">
      <t xml:space="preserve">ジョセイ </t>
    </rPh>
    <phoneticPr fontId="3"/>
  </si>
  <si>
    <t>申請者数（新規契約者、既存契約者）　合計</t>
    <rPh sb="0" eb="3">
      <t>シンセイシャ</t>
    </rPh>
    <rPh sb="3" eb="4">
      <t>スウ</t>
    </rPh>
    <rPh sb="5" eb="10">
      <t>シンキケイヤクシャ</t>
    </rPh>
    <rPh sb="11" eb="16">
      <t>キゾンケイヤクシャ</t>
    </rPh>
    <rPh sb="18" eb="20">
      <t>ゴウケイ</t>
    </rPh>
    <rPh sb="19" eb="20">
      <t>ケイ</t>
    </rPh>
    <phoneticPr fontId="3"/>
  </si>
  <si>
    <t>新規契約者</t>
    <rPh sb="4" eb="5">
      <t>シャ</t>
    </rPh>
    <phoneticPr fontId="3"/>
  </si>
  <si>
    <t>№</t>
    <phoneticPr fontId="3"/>
  </si>
  <si>
    <t>雇用契約日</t>
    <rPh sb="0" eb="4">
      <t>コヨウケイヤク</t>
    </rPh>
    <rPh sb="4" eb="5">
      <t>ヒ</t>
    </rPh>
    <phoneticPr fontId="10"/>
  </si>
  <si>
    <t>支払区分</t>
    <rPh sb="0" eb="4">
      <t>シハライクブン</t>
    </rPh>
    <phoneticPr fontId="3"/>
  </si>
  <si>
    <t>雇用区分</t>
    <rPh sb="0" eb="4">
      <t>コヨウクブン</t>
    </rPh>
    <phoneticPr fontId="3"/>
  </si>
  <si>
    <t>9月</t>
  </si>
  <si>
    <t>12月</t>
  </si>
  <si>
    <t>1月</t>
  </si>
  <si>
    <t>5月</t>
  </si>
  <si>
    <t>6月</t>
  </si>
  <si>
    <t>7月</t>
  </si>
  <si>
    <r>
      <t xml:space="preserve">例）
</t>
    </r>
    <r>
      <rPr>
        <sz val="8"/>
        <color rgb="FFFF0000"/>
        <rFont val="ＭＳ 明朝"/>
        <family val="1"/>
        <charset val="128"/>
      </rPr>
      <t>入力不可</t>
    </r>
    <rPh sb="0" eb="1">
      <t xml:space="preserve">レイ </t>
    </rPh>
    <phoneticPr fontId="3"/>
  </si>
  <si>
    <t>雇用期間</t>
    <rPh sb="0" eb="4">
      <t>コヨウキカン</t>
    </rPh>
    <phoneticPr fontId="3"/>
  </si>
  <si>
    <t>備考　</t>
    <rPh sb="0" eb="2">
      <t>ビコウ</t>
    </rPh>
    <phoneticPr fontId="3"/>
  </si>
  <si>
    <t>補助対象金額</t>
    <rPh sb="0" eb="2">
      <t xml:space="preserve">ホジョ </t>
    </rPh>
    <rPh sb="4" eb="6">
      <t>キンガク</t>
    </rPh>
    <phoneticPr fontId="3"/>
  </si>
  <si>
    <t>①</t>
    <phoneticPr fontId="3"/>
  </si>
  <si>
    <t>既存契約者</t>
    <rPh sb="0" eb="2">
      <t>キゾン</t>
    </rPh>
    <phoneticPr fontId="3"/>
  </si>
  <si>
    <t>備考</t>
    <phoneticPr fontId="3"/>
  </si>
  <si>
    <t>※ 実習生の場合は上記のほかに、①実習実施予定表、②技能実習日誌、③技能実習生一覧表の提出もお願いいたします。</t>
    <rPh sb="2" eb="5">
      <t>ジッシュウセイ</t>
    </rPh>
    <rPh sb="6" eb="8">
      <t>バアイ</t>
    </rPh>
    <rPh sb="9" eb="11">
      <t>ジョウキ</t>
    </rPh>
    <rPh sb="17" eb="24">
      <t>ジッシュウジッシヨテイヒョウ</t>
    </rPh>
    <rPh sb="26" eb="32">
      <t>ギノウジッシュウニッシ</t>
    </rPh>
    <rPh sb="34" eb="39">
      <t>ギノウジッシュウセイ</t>
    </rPh>
    <rPh sb="39" eb="42">
      <t>イチランヒョウ</t>
    </rPh>
    <rPh sb="43" eb="45">
      <t>テイシュツ</t>
    </rPh>
    <rPh sb="47" eb="48">
      <t>ネガ</t>
    </rPh>
    <phoneticPr fontId="7"/>
  </si>
  <si>
    <t>※ 補助対象経費の上限は、新規契約者の場合　１人 50,000円/月、既存契約者の場合、１人 30,000円/月となります。</t>
    <rPh sb="2" eb="3">
      <t xml:space="preserve">シンキ </t>
    </rPh>
    <rPh sb="4" eb="5">
      <t xml:space="preserve">コヨウシャ </t>
    </rPh>
    <rPh sb="23" eb="24">
      <t>_x0000__x0002__x0001_</t>
    </rPh>
    <rPh sb="33" eb="34">
      <t>_x0004__x0004__x0001_</t>
    </rPh>
    <rPh sb="44" eb="45">
      <t xml:space="preserve">
_x0017__x0001_</t>
    </rPh>
    <rPh sb="45" eb="46">
      <t>_x000D_!_x0001__x0010_,_x0001__x0013_-_x0001__x0016_-_x0001_</t>
    </rPh>
    <phoneticPr fontId="3"/>
  </si>
  <si>
    <t xml:space="preserve">※ 申請人数が10名を超える場合は、表を追加してご記入ください。 </t>
    <rPh sb="2" eb="6">
      <t>シンセイニンズウ</t>
    </rPh>
    <rPh sb="9" eb="10">
      <t>メイ</t>
    </rPh>
    <rPh sb="11" eb="12">
      <t>コ</t>
    </rPh>
    <rPh sb="14" eb="16">
      <t>バアイ</t>
    </rPh>
    <rPh sb="18" eb="19">
      <t>ヒョウ</t>
    </rPh>
    <rPh sb="20" eb="22">
      <t>ツイカ</t>
    </rPh>
    <rPh sb="25" eb="27">
      <t>キニュウ</t>
    </rPh>
    <phoneticPr fontId="3"/>
  </si>
  <si>
    <t>※ 月給の中に様々な手当てが入っている場合はご相談ください。</t>
    <phoneticPr fontId="3"/>
  </si>
  <si>
    <t>参考様式３　別紙 勤務予定表</t>
    <rPh sb="0" eb="2">
      <t>サンコウ</t>
    </rPh>
    <rPh sb="2" eb="4">
      <t>ヨウシキ</t>
    </rPh>
    <rPh sb="6" eb="8">
      <t>ベッシ</t>
    </rPh>
    <rPh sb="9" eb="11">
      <t>キンム</t>
    </rPh>
    <rPh sb="11" eb="14">
      <t>ヨテイヒョウ</t>
    </rPh>
    <phoneticPr fontId="3"/>
  </si>
  <si>
    <t>アルバイト</t>
    <phoneticPr fontId="3"/>
  </si>
  <si>
    <t>8月</t>
    <rPh sb="1" eb="2">
      <t>ガツ</t>
    </rPh>
    <phoneticPr fontId="3"/>
  </si>
  <si>
    <t>10月</t>
  </si>
  <si>
    <t>11月</t>
  </si>
  <si>
    <t>派遣社員</t>
    <rPh sb="0" eb="4">
      <t>ハケンシャイン</t>
    </rPh>
    <phoneticPr fontId="3"/>
  </si>
  <si>
    <t>※ 補助対象経費は、初回に締結した雇用契約書の日付が</t>
    <rPh sb="2" eb="6">
      <t>シンキコヨウシャマタツイカサギョウシャ</t>
    </rPh>
    <rPh sb="10" eb="12">
      <t>ショカイ</t>
    </rPh>
    <rPh sb="13" eb="15">
      <t>テイケツ</t>
    </rPh>
    <rPh sb="17" eb="19">
      <t xml:space="preserve">ツイカ </t>
    </rPh>
    <rPh sb="20" eb="22">
      <t xml:space="preserve">サギョウ </t>
    </rPh>
    <rPh sb="22" eb="25">
      <t xml:space="preserve">コヨウシャ </t>
    </rPh>
    <phoneticPr fontId="7"/>
  </si>
  <si>
    <t>　　　交付決定日以降の場合は「新規契約者」、</t>
    <phoneticPr fontId="3"/>
  </si>
  <si>
    <t>　　　交付決定日以前の場合は「既存契約者」となります。</t>
    <rPh sb="8" eb="10">
      <t>イゼン</t>
    </rPh>
    <phoneticPr fontId="3"/>
  </si>
  <si>
    <t>　　　（契約を更新して新たに雇用契約を結んでいた場合でも、初回の雇用契約が交付決定日以前であれば、「既存契約者」であり、交付決定日以前の作業と同様の作業を行っていた場合、助成対象となりません）</t>
    <rPh sb="71" eb="73">
      <t>ドウヨウ</t>
    </rPh>
    <rPh sb="74" eb="76">
      <t>サギョウ</t>
    </rPh>
    <rPh sb="77" eb="78">
      <t>オコナ</t>
    </rPh>
    <rPh sb="82" eb="84">
      <t>バアイ</t>
    </rPh>
    <rPh sb="85" eb="89">
      <t>ジョセイタイショウ</t>
    </rPh>
    <phoneticPr fontId="3"/>
  </si>
  <si>
    <r>
      <t xml:space="preserve">1月
</t>
    </r>
    <r>
      <rPr>
        <sz val="9"/>
        <color theme="1"/>
        <rFont val="ＭＳ 明朝"/>
        <family val="1"/>
        <charset val="128"/>
      </rPr>
      <t>1/21～1/31</t>
    </r>
    <phoneticPr fontId="3"/>
  </si>
  <si>
    <r>
      <t xml:space="preserve">1月
</t>
    </r>
    <r>
      <rPr>
        <sz val="9"/>
        <color theme="1"/>
        <rFont val="ＭＳ 明朝"/>
        <family val="1"/>
        <charset val="128"/>
      </rPr>
      <t>12/21～1/20</t>
    </r>
    <phoneticPr fontId="3"/>
  </si>
  <si>
    <r>
      <t xml:space="preserve">12月
</t>
    </r>
    <r>
      <rPr>
        <sz val="9"/>
        <color theme="1"/>
        <rFont val="ＭＳ 明朝"/>
        <family val="1"/>
        <charset val="128"/>
      </rPr>
      <t>11/21～12/20</t>
    </r>
    <phoneticPr fontId="3"/>
  </si>
  <si>
    <r>
      <t xml:space="preserve">5月
</t>
    </r>
    <r>
      <rPr>
        <sz val="9"/>
        <color theme="1"/>
        <rFont val="ＭＳ 明朝"/>
        <family val="1"/>
        <charset val="128"/>
      </rPr>
      <t>4/21～5/20</t>
    </r>
    <phoneticPr fontId="3"/>
  </si>
  <si>
    <r>
      <t xml:space="preserve">6月
</t>
    </r>
    <r>
      <rPr>
        <sz val="9"/>
        <color theme="1"/>
        <rFont val="ＭＳ 明朝"/>
        <family val="1"/>
        <charset val="128"/>
      </rPr>
      <t>5/21～6/20</t>
    </r>
    <phoneticPr fontId="3"/>
  </si>
  <si>
    <r>
      <t xml:space="preserve">7月
</t>
    </r>
    <r>
      <rPr>
        <sz val="9"/>
        <color theme="1"/>
        <rFont val="ＭＳ 明朝"/>
        <family val="1"/>
        <charset val="128"/>
      </rPr>
      <t>6/21～7/20</t>
    </r>
    <phoneticPr fontId="3"/>
  </si>
  <si>
    <r>
      <t xml:space="preserve">8月
</t>
    </r>
    <r>
      <rPr>
        <sz val="9"/>
        <color theme="1"/>
        <rFont val="ＭＳ 明朝"/>
        <family val="1"/>
        <charset val="128"/>
      </rPr>
      <t>7/21～8/20</t>
    </r>
    <phoneticPr fontId="3"/>
  </si>
  <si>
    <r>
      <t xml:space="preserve">9月
</t>
    </r>
    <r>
      <rPr>
        <sz val="9"/>
        <color theme="1"/>
        <rFont val="ＭＳ 明朝"/>
        <family val="1"/>
        <charset val="128"/>
      </rPr>
      <t>8/21～9/20</t>
    </r>
    <phoneticPr fontId="3"/>
  </si>
  <si>
    <r>
      <t xml:space="preserve">10月
</t>
    </r>
    <r>
      <rPr>
        <sz val="9"/>
        <color theme="1"/>
        <rFont val="ＭＳ 明朝"/>
        <family val="1"/>
        <charset val="128"/>
      </rPr>
      <t>9/21～9/20</t>
    </r>
    <phoneticPr fontId="3"/>
  </si>
  <si>
    <r>
      <t xml:space="preserve">11月
</t>
    </r>
    <r>
      <rPr>
        <sz val="9"/>
        <color theme="1"/>
        <rFont val="ＭＳ 明朝"/>
        <family val="1"/>
        <charset val="128"/>
      </rPr>
      <t>10/21～11/20</t>
    </r>
    <phoneticPr fontId="3"/>
  </si>
  <si>
    <r>
      <t>備考　</t>
    </r>
    <r>
      <rPr>
        <sz val="11"/>
        <color rgb="FFFF0000"/>
        <rFont val="ＭＳ 明朝"/>
        <family val="1"/>
        <charset val="128"/>
      </rPr>
      <t>予定時給1,100円</t>
    </r>
    <r>
      <rPr>
        <sz val="11"/>
        <rFont val="ＭＳ 明朝"/>
        <family val="1"/>
        <charset val="128"/>
      </rPr>
      <t xml:space="preserve">
</t>
    </r>
    <r>
      <rPr>
        <sz val="11"/>
        <color rgb="FFFF0000"/>
        <rFont val="ＭＳ 明朝"/>
        <family val="1"/>
        <charset val="128"/>
      </rPr>
      <t>雇用予定日や雇用条件等は予定を記入</t>
    </r>
    <rPh sb="0" eb="2">
      <t>ビコウ</t>
    </rPh>
    <rPh sb="3" eb="5">
      <t>ヨテイ</t>
    </rPh>
    <phoneticPr fontId="3"/>
  </si>
  <si>
    <r>
      <t>備考　</t>
    </r>
    <r>
      <rPr>
        <sz val="10"/>
        <color rgb="FFFF0000"/>
        <rFont val="ＭＳ 明朝"/>
        <family val="1"/>
        <charset val="128"/>
      </rPr>
      <t>2025/4/1に初回の雇用契約、8/1の更新の際に作業内容をタラの切身製造⇒ほたてむき身作業に変更予定　　予定時給1,100円</t>
    </r>
    <rPh sb="0" eb="2">
      <t>ビコウ</t>
    </rPh>
    <rPh sb="12" eb="14">
      <t>ショカイ</t>
    </rPh>
    <rPh sb="15" eb="19">
      <t>コヨウケイヤク</t>
    </rPh>
    <rPh sb="24" eb="26">
      <t>コウシン</t>
    </rPh>
    <rPh sb="27" eb="28">
      <t>サイ</t>
    </rPh>
    <rPh sb="29" eb="33">
      <t>サギョウナイヨウ</t>
    </rPh>
    <rPh sb="37" eb="39">
      <t>キリミ</t>
    </rPh>
    <rPh sb="39" eb="41">
      <t>セイゾウ</t>
    </rPh>
    <rPh sb="47" eb="50">
      <t>ミサギョウ</t>
    </rPh>
    <rPh sb="51" eb="53">
      <t>ヘンコウ</t>
    </rPh>
    <rPh sb="53" eb="55">
      <t>ヨテイ</t>
    </rPh>
    <rPh sb="57" eb="59">
      <t>ヨテイ</t>
    </rPh>
    <rPh sb="59" eb="61">
      <t>ジキュウ</t>
    </rPh>
    <rPh sb="66" eb="67">
      <t>エン</t>
    </rPh>
    <phoneticPr fontId="3"/>
  </si>
  <si>
    <t xml:space="preserve">※ 上記勤務実績表に記載される方の雇用予定条件書または雇用契約書を必ず添付してください。
</t>
    <rPh sb="2" eb="4">
      <t xml:space="preserve">ジョウキ </t>
    </rPh>
    <rPh sb="4" eb="6">
      <t xml:space="preserve">キンム </t>
    </rPh>
    <rPh sb="6" eb="8">
      <t>ジッセキ</t>
    </rPh>
    <rPh sb="8" eb="9">
      <t xml:space="preserve">ヒョウニ </t>
    </rPh>
    <rPh sb="10" eb="12">
      <t xml:space="preserve">キサイノ </t>
    </rPh>
    <rPh sb="15" eb="16">
      <t xml:space="preserve">カタノ </t>
    </rPh>
    <rPh sb="27" eb="32">
      <t>コヨウケイヤクショ</t>
    </rPh>
    <phoneticPr fontId="3"/>
  </si>
  <si>
    <t>　　交付決定日以降の場合は「新規契約者」、</t>
    <phoneticPr fontId="3"/>
  </si>
  <si>
    <r>
      <t>備考　</t>
    </r>
    <r>
      <rPr>
        <sz val="10"/>
        <color rgb="FFFF0000"/>
        <rFont val="ＭＳ 明朝"/>
        <family val="1"/>
        <charset val="128"/>
      </rPr>
      <t>2025/4/1に初回の雇用契約、8/1の更新の際に作業内容をタラの切身製造 ⇒ ほたてむき身作業に変更予定　　予定時給1,100円</t>
    </r>
    <rPh sb="0" eb="2">
      <t>ビコウ</t>
    </rPh>
    <rPh sb="12" eb="14">
      <t>ショカイ</t>
    </rPh>
    <rPh sb="15" eb="19">
      <t>コヨウケイヤク</t>
    </rPh>
    <rPh sb="24" eb="26">
      <t>コウシン</t>
    </rPh>
    <rPh sb="27" eb="28">
      <t>サイ</t>
    </rPh>
    <rPh sb="29" eb="33">
      <t>サギョウナイヨウ</t>
    </rPh>
    <rPh sb="37" eb="39">
      <t>キリミ</t>
    </rPh>
    <rPh sb="39" eb="41">
      <t>セイゾウ</t>
    </rPh>
    <rPh sb="49" eb="52">
      <t>ミサギョウ</t>
    </rPh>
    <rPh sb="53" eb="55">
      <t>ヘンコウ</t>
    </rPh>
    <rPh sb="55" eb="57">
      <t>ヨテイ</t>
    </rPh>
    <rPh sb="59" eb="61">
      <t>ヨテイ</t>
    </rPh>
    <rPh sb="61" eb="63">
      <t>ジキュウ</t>
    </rPh>
    <rPh sb="68" eb="69">
      <t>エン</t>
    </rPh>
    <phoneticPr fontId="3"/>
  </si>
  <si>
    <t>　　交付決定日以前で、交付決定日以降に新たに対象品目の作業を行う場合は「既存契約者」となります。</t>
    <rPh sb="7" eb="9">
      <t>イゼン</t>
    </rPh>
    <rPh sb="19" eb="20">
      <t xml:space="preserve">アラタニ </t>
    </rPh>
    <rPh sb="22" eb="26">
      <t xml:space="preserve">タイショウヒンモク </t>
    </rPh>
    <rPh sb="27" eb="29">
      <t xml:space="preserve">サギョウヲ </t>
    </rPh>
    <rPh sb="30" eb="31">
      <t xml:space="preserve">オコナウ </t>
    </rPh>
    <phoneticPr fontId="3"/>
  </si>
  <si>
    <t>　（契約を更新して新たに雇用契約を結んでいた場合でも、初回の雇用契約が交付決定日以前であれば、「既存契約者」であり、交付決定日以前の作業と同様の作業を行っていた場合、補助対象となりません）</t>
    <rPh sb="69" eb="71">
      <t>ドウヨウ</t>
    </rPh>
    <rPh sb="72" eb="74">
      <t>サギョウ</t>
    </rPh>
    <rPh sb="75" eb="76">
      <t>オコナ</t>
    </rPh>
    <rPh sb="80" eb="82">
      <t>バアイ</t>
    </rPh>
    <rPh sb="83" eb="85">
      <t xml:space="preserve">ホジョ </t>
    </rPh>
    <rPh sb="85" eb="87">
      <t>ジョセイタイショウ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</si>
</sst>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quot;円&quot;"/>
  </numFmts>
  <fonts count="22">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6"/>
      <name val="游ゴシック"/>
      <family val="2"/>
      <charset val="128"/>
      <scheme val="minor"/>
    </font>
    <font>
      <sz val="14"/>
      <color theme="1"/>
      <name val="ＭＳ 明朝"/>
      <family val="1"/>
      <charset val="128"/>
    </font>
    <font>
      <b/>
      <sz val="12"/>
      <color theme="1"/>
      <name val="ＭＳ 明朝"/>
      <family val="1"/>
      <charset val="128"/>
    </font>
    <font>
      <sz val="11"/>
      <color theme="1"/>
      <name val="ＭＳ 明朝"/>
      <family val="2"/>
      <charset val="128"/>
    </font>
    <font>
      <sz val="6"/>
      <name val="ＭＳ 明朝"/>
      <family val="2"/>
      <charset val="128"/>
    </font>
    <font>
      <sz val="18"/>
      <color theme="3"/>
      <name val="游ゴシック Light"/>
      <family val="2"/>
      <charset val="128"/>
      <scheme val="major"/>
    </font>
    <font>
      <sz val="11"/>
      <color theme="1"/>
      <name val="游ゴシック"/>
      <family val="2"/>
      <scheme val="minor"/>
    </font>
    <font>
      <sz val="6"/>
      <name val="游ゴシック"/>
      <family val="3"/>
      <charset val="128"/>
      <scheme val="minor"/>
    </font>
    <font>
      <sz val="11"/>
      <color theme="1"/>
      <name val="ＭＳ 明朝"/>
      <family val="1"/>
      <charset val="128"/>
    </font>
    <font>
      <sz val="11"/>
      <name val="ＭＳ 明朝"/>
      <family val="1"/>
      <charset val="128"/>
    </font>
    <font>
      <b/>
      <sz val="11"/>
      <color theme="1"/>
      <name val="ＭＳ 明朝"/>
      <family val="1"/>
      <charset val="128"/>
    </font>
    <font>
      <sz val="12"/>
      <color rgb="FFFF0000"/>
      <name val="ＭＳ 明朝"/>
      <family val="1"/>
      <charset val="128"/>
    </font>
    <font>
      <sz val="11"/>
      <color rgb="FFFF0000"/>
      <name val="ＭＳ 明朝"/>
      <family val="1"/>
      <charset val="128"/>
    </font>
    <font>
      <sz val="16"/>
      <color theme="1"/>
      <name val="ＭＳ 明朝"/>
      <family val="1"/>
      <charset val="128"/>
    </font>
    <font>
      <sz val="8"/>
      <color rgb="FFFF0000"/>
      <name val="ＭＳ 明朝"/>
      <family val="1"/>
      <charset val="128"/>
    </font>
    <font>
      <b/>
      <sz val="11"/>
      <name val="ＭＳ 明朝"/>
      <family val="1"/>
      <charset val="128"/>
    </font>
    <font>
      <sz val="10"/>
      <name val="ＭＳ 明朝"/>
      <family val="1"/>
      <charset val="128"/>
    </font>
    <font>
      <sz val="10"/>
      <color rgb="FFFF0000"/>
      <name val="ＭＳ 明朝"/>
      <family val="1"/>
      <charset val="128"/>
    </font>
    <font>
      <sz val="9"/>
      <color theme="1"/>
      <name val="ＭＳ 明朝"/>
      <family val="1"/>
      <charset val="128"/>
    </font>
  </fonts>
  <fills count="10">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7" tint="0.59999389629810485"/>
        <bgColor indexed="64"/>
      </patternFill>
    </fill>
  </fills>
  <borders count="4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indexed="64"/>
      </left>
      <right/>
      <top/>
      <bottom style="medium">
        <color indexed="64"/>
      </bottom>
      <diagonal/>
    </border>
    <border>
      <left style="thin">
        <color auto="1"/>
      </left>
      <right style="thin">
        <color auto="1"/>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hair">
        <color auto="1"/>
      </bottom>
      <diagonal style="thin">
        <color auto="1"/>
      </diagonal>
    </border>
    <border diagonalUp="1">
      <left/>
      <right/>
      <top/>
      <bottom style="hair">
        <color auto="1"/>
      </bottom>
      <diagonal style="thin">
        <color auto="1"/>
      </diagonal>
    </border>
    <border diagonalUp="1">
      <left/>
      <right style="thin">
        <color auto="1"/>
      </right>
      <top/>
      <bottom style="hair">
        <color auto="1"/>
      </bottom>
      <diagonal style="thin">
        <color auto="1"/>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9" fillId="0" borderId="0"/>
    <xf numFmtId="38" fontId="9" fillId="0" borderId="0" applyFont="0" applyFill="0" applyBorder="0" applyAlignment="0" applyProtection="0">
      <alignment vertical="center"/>
    </xf>
  </cellStyleXfs>
  <cellXfs count="160">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vertical="center" shrinkToFit="1"/>
    </xf>
    <xf numFmtId="0" fontId="2" fillId="0" borderId="9" xfId="0" applyFont="1" applyBorder="1">
      <alignment vertical="center"/>
    </xf>
    <xf numFmtId="38" fontId="2" fillId="0" borderId="7" xfId="1" applyFont="1" applyBorder="1">
      <alignment vertical="center"/>
    </xf>
    <xf numFmtId="0" fontId="5" fillId="0" borderId="10" xfId="0" applyFont="1" applyBorder="1" applyAlignment="1">
      <alignment horizontal="left" vertical="center"/>
    </xf>
    <xf numFmtId="0" fontId="5" fillId="0" borderId="10" xfId="0" applyFont="1" applyBorder="1" applyAlignment="1">
      <alignment vertical="center" shrinkToFit="1"/>
    </xf>
    <xf numFmtId="0" fontId="5" fillId="0" borderId="11" xfId="0" applyFont="1" applyBorder="1">
      <alignment vertical="center"/>
    </xf>
    <xf numFmtId="0" fontId="5" fillId="0" borderId="12" xfId="0" applyFont="1" applyBorder="1" applyAlignment="1">
      <alignment horizontal="center" vertical="center"/>
    </xf>
    <xf numFmtId="0" fontId="5" fillId="0" borderId="12" xfId="0" applyFont="1" applyBorder="1">
      <alignment vertical="center"/>
    </xf>
    <xf numFmtId="0" fontId="5" fillId="0" borderId="13" xfId="0" applyFont="1" applyBorder="1">
      <alignment vertical="center"/>
    </xf>
    <xf numFmtId="38" fontId="5" fillId="0" borderId="10" xfId="0" applyNumberFormat="1" applyFont="1" applyBorder="1">
      <alignment vertical="center"/>
    </xf>
    <xf numFmtId="38" fontId="5" fillId="0" borderId="10" xfId="1" applyFont="1" applyBorder="1">
      <alignment vertical="center"/>
    </xf>
    <xf numFmtId="0" fontId="5" fillId="0" borderId="10" xfId="0" applyFont="1" applyBorder="1">
      <alignment vertical="center"/>
    </xf>
    <xf numFmtId="0" fontId="2" fillId="0" borderId="6" xfId="0" applyFont="1" applyBorder="1" applyAlignment="1">
      <alignment horizontal="left" vertical="center"/>
    </xf>
    <xf numFmtId="0" fontId="2" fillId="0" borderId="6" xfId="0" applyFont="1" applyBorder="1" applyAlignment="1">
      <alignment vertical="center" shrinkToFit="1"/>
    </xf>
    <xf numFmtId="0" fontId="2" fillId="0" borderId="14" xfId="0" applyFont="1" applyBorder="1">
      <alignment vertical="center"/>
    </xf>
    <xf numFmtId="0" fontId="2" fillId="0" borderId="15" xfId="0" applyFont="1" applyBorder="1" applyAlignment="1">
      <alignment horizontal="center" vertical="center"/>
    </xf>
    <xf numFmtId="0" fontId="2" fillId="0" borderId="15" xfId="0" applyFont="1" applyBorder="1">
      <alignment vertical="center"/>
    </xf>
    <xf numFmtId="0" fontId="2" fillId="0" borderId="16" xfId="0" applyFont="1" applyBorder="1">
      <alignment vertical="center"/>
    </xf>
    <xf numFmtId="38" fontId="2" fillId="0" borderId="6" xfId="1" applyFont="1" applyBorder="1">
      <alignment vertical="center"/>
    </xf>
    <xf numFmtId="0" fontId="2" fillId="0" borderId="6" xfId="0" applyFont="1" applyBorder="1">
      <alignment vertical="center"/>
    </xf>
    <xf numFmtId="0" fontId="2" fillId="0" borderId="8" xfId="0" applyFont="1" applyBorder="1">
      <alignment vertical="center"/>
    </xf>
    <xf numFmtId="0" fontId="2" fillId="0" borderId="7" xfId="0" applyFont="1" applyBorder="1">
      <alignment vertical="center"/>
    </xf>
    <xf numFmtId="3" fontId="2" fillId="0" borderId="14" xfId="0" applyNumberFormat="1" applyFont="1" applyBorder="1">
      <alignment vertical="center"/>
    </xf>
    <xf numFmtId="0" fontId="2" fillId="0" borderId="0" xfId="2" applyFont="1">
      <alignment vertical="center"/>
    </xf>
    <xf numFmtId="0" fontId="2" fillId="0" borderId="18" xfId="0" applyFont="1" applyBorder="1" applyAlignment="1">
      <alignment horizontal="left" vertical="center"/>
    </xf>
    <xf numFmtId="0" fontId="2" fillId="0" borderId="18" xfId="0" applyFont="1" applyBorder="1" applyAlignment="1">
      <alignment vertical="center" shrinkToFit="1"/>
    </xf>
    <xf numFmtId="3" fontId="2" fillId="0" borderId="19" xfId="0" applyNumberFormat="1" applyFont="1" applyBorder="1">
      <alignment vertical="center"/>
    </xf>
    <xf numFmtId="0" fontId="2" fillId="0" borderId="20" xfId="0" applyFont="1" applyBorder="1" applyAlignment="1">
      <alignment horizontal="center" vertical="center"/>
    </xf>
    <xf numFmtId="0" fontId="2" fillId="0" borderId="21" xfId="0" applyFont="1" applyBorder="1">
      <alignment vertical="center"/>
    </xf>
    <xf numFmtId="38" fontId="2" fillId="0" borderId="18" xfId="1" applyFont="1" applyBorder="1">
      <alignment vertical="center"/>
    </xf>
    <xf numFmtId="0" fontId="2" fillId="0" borderId="0" xfId="2" applyFont="1" applyAlignment="1">
      <alignment horizontal="center" vertical="center"/>
    </xf>
    <xf numFmtId="176" fontId="2" fillId="0" borderId="0" xfId="2" applyNumberFormat="1" applyFont="1" applyAlignment="1">
      <alignment horizontal="center" vertical="center"/>
    </xf>
    <xf numFmtId="0" fontId="11" fillId="0" borderId="0" xfId="4" applyFont="1" applyAlignment="1">
      <alignment vertical="center"/>
    </xf>
    <xf numFmtId="0" fontId="11" fillId="0" borderId="0" xfId="4" applyFont="1" applyAlignment="1">
      <alignment horizontal="center" vertical="center"/>
    </xf>
    <xf numFmtId="177" fontId="11" fillId="0" borderId="0" xfId="4" applyNumberFormat="1" applyFont="1" applyAlignment="1">
      <alignment vertical="center"/>
    </xf>
    <xf numFmtId="38" fontId="11" fillId="0" borderId="0" xfId="4" applyNumberFormat="1" applyFont="1" applyAlignment="1">
      <alignment vertical="center"/>
    </xf>
    <xf numFmtId="0" fontId="11" fillId="0" borderId="0" xfId="4" applyFont="1" applyAlignment="1">
      <alignment horizontal="left" vertical="center"/>
    </xf>
    <xf numFmtId="0" fontId="2" fillId="0" borderId="0" xfId="4" applyFont="1" applyAlignment="1">
      <alignment vertical="center"/>
    </xf>
    <xf numFmtId="38" fontId="15" fillId="0" borderId="5" xfId="5" applyFont="1" applyBorder="1" applyAlignment="1">
      <alignment horizontal="center" vertical="center"/>
    </xf>
    <xf numFmtId="0" fontId="15" fillId="0" borderId="26" xfId="4" applyFont="1" applyBorder="1" applyAlignment="1">
      <alignment vertical="center"/>
    </xf>
    <xf numFmtId="38" fontId="15" fillId="0" borderId="1" xfId="5" applyFont="1" applyBorder="1" applyAlignment="1">
      <alignment vertical="center"/>
    </xf>
    <xf numFmtId="0" fontId="15" fillId="0" borderId="27" xfId="4" applyFont="1" applyBorder="1" applyAlignment="1">
      <alignment vertical="center"/>
    </xf>
    <xf numFmtId="40" fontId="15" fillId="0" borderId="1" xfId="5" applyNumberFormat="1" applyFont="1" applyBorder="1" applyAlignment="1">
      <alignment vertical="center"/>
    </xf>
    <xf numFmtId="40" fontId="15" fillId="3" borderId="27" xfId="4" applyNumberFormat="1" applyFont="1" applyFill="1" applyBorder="1" applyAlignment="1">
      <alignment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0" fontId="5" fillId="2" borderId="1" xfId="0" applyFont="1" applyFill="1" applyBorder="1" applyAlignment="1">
      <alignment vertical="center" shrinkToFit="1"/>
    </xf>
    <xf numFmtId="0" fontId="5" fillId="2" borderId="3" xfId="0" applyFont="1" applyFill="1" applyBorder="1">
      <alignment vertical="center"/>
    </xf>
    <xf numFmtId="0" fontId="5" fillId="2" borderId="4" xfId="0" applyFont="1" applyFill="1" applyBorder="1" applyAlignment="1">
      <alignment horizontal="center" vertical="center"/>
    </xf>
    <xf numFmtId="0" fontId="5" fillId="2" borderId="4" xfId="0" applyFont="1" applyFill="1" applyBorder="1">
      <alignment vertical="center"/>
    </xf>
    <xf numFmtId="0" fontId="5" fillId="2" borderId="5" xfId="0" applyFont="1" applyFill="1" applyBorder="1">
      <alignment vertical="center"/>
    </xf>
    <xf numFmtId="38" fontId="5" fillId="2" borderId="1" xfId="0" applyNumberFormat="1" applyFont="1" applyFill="1" applyBorder="1">
      <alignment vertical="center"/>
    </xf>
    <xf numFmtId="176" fontId="2" fillId="0" borderId="1" xfId="2" applyNumberFormat="1" applyFont="1" applyBorder="1" applyAlignment="1">
      <alignment horizontal="center" vertical="center"/>
    </xf>
    <xf numFmtId="0" fontId="13" fillId="6" borderId="23" xfId="4" applyFont="1" applyFill="1" applyBorder="1" applyAlignment="1">
      <alignment horizontal="center" vertical="center"/>
    </xf>
    <xf numFmtId="0" fontId="13" fillId="6" borderId="24" xfId="4" applyFont="1" applyFill="1" applyBorder="1" applyAlignment="1">
      <alignment horizontal="center" vertical="center"/>
    </xf>
    <xf numFmtId="38" fontId="13" fillId="6" borderId="24" xfId="5" applyFont="1" applyFill="1" applyBorder="1" applyAlignment="1">
      <alignment horizontal="center" vertical="center"/>
    </xf>
    <xf numFmtId="0" fontId="13" fillId="6" borderId="25" xfId="4" applyFont="1" applyFill="1" applyBorder="1" applyAlignment="1">
      <alignment horizontal="center" vertical="center"/>
    </xf>
    <xf numFmtId="14" fontId="15" fillId="7" borderId="2" xfId="4" applyNumberFormat="1" applyFont="1" applyFill="1" applyBorder="1" applyAlignment="1">
      <alignment horizontal="center" vertical="center"/>
    </xf>
    <xf numFmtId="0" fontId="15" fillId="0" borderId="26" xfId="4" applyFont="1" applyBorder="1" applyAlignment="1">
      <alignment horizontal="center" vertical="center"/>
    </xf>
    <xf numFmtId="0" fontId="12" fillId="0" borderId="1" xfId="4" applyFont="1" applyBorder="1" applyAlignment="1">
      <alignment horizontal="center" vertical="center"/>
    </xf>
    <xf numFmtId="38" fontId="15" fillId="0" borderId="1" xfId="5" applyFont="1" applyFill="1" applyBorder="1" applyAlignment="1">
      <alignment vertical="center"/>
    </xf>
    <xf numFmtId="0" fontId="18" fillId="6" borderId="1" xfId="4" applyFont="1" applyFill="1" applyBorder="1" applyAlignment="1">
      <alignment horizontal="center" vertical="center"/>
    </xf>
    <xf numFmtId="14" fontId="15" fillId="0" borderId="2" xfId="4" applyNumberFormat="1" applyFont="1" applyBorder="1" applyAlignment="1">
      <alignment horizontal="center" vertical="center"/>
    </xf>
    <xf numFmtId="14" fontId="15" fillId="0" borderId="22" xfId="4" applyNumberFormat="1" applyFont="1" applyBorder="1" applyAlignment="1">
      <alignment horizontal="center" vertical="center"/>
    </xf>
    <xf numFmtId="0" fontId="12" fillId="0" borderId="5" xfId="4" applyFont="1" applyBorder="1" applyAlignment="1">
      <alignment horizontal="center" vertical="center"/>
    </xf>
    <xf numFmtId="40" fontId="15" fillId="0" borderId="1" xfId="5" applyNumberFormat="1" applyFont="1" applyFill="1" applyBorder="1" applyAlignment="1">
      <alignment vertical="center"/>
    </xf>
    <xf numFmtId="0" fontId="12" fillId="0" borderId="28" xfId="4" applyFont="1" applyBorder="1" applyAlignment="1">
      <alignment horizontal="center" vertical="center"/>
    </xf>
    <xf numFmtId="38" fontId="12" fillId="2" borderId="29" xfId="3" applyFont="1" applyFill="1" applyBorder="1" applyAlignment="1">
      <alignment horizontal="right" vertical="center"/>
    </xf>
    <xf numFmtId="38" fontId="15" fillId="3" borderId="30" xfId="4" applyNumberFormat="1" applyFont="1" applyFill="1" applyBorder="1" applyAlignment="1">
      <alignment vertical="center"/>
    </xf>
    <xf numFmtId="0" fontId="12" fillId="0" borderId="26" xfId="4" applyFont="1" applyBorder="1" applyAlignment="1">
      <alignment vertical="center" shrinkToFit="1"/>
    </xf>
    <xf numFmtId="14" fontId="12" fillId="7" borderId="2" xfId="4" applyNumberFormat="1" applyFont="1" applyFill="1" applyBorder="1" applyAlignment="1">
      <alignment horizontal="center" vertical="center"/>
    </xf>
    <xf numFmtId="0" fontId="12" fillId="0" borderId="26" xfId="4" applyFont="1" applyBorder="1" applyAlignment="1">
      <alignment horizontal="center" vertical="center"/>
    </xf>
    <xf numFmtId="38" fontId="12" fillId="0" borderId="5" xfId="5" applyFont="1" applyBorder="1" applyAlignment="1">
      <alignment horizontal="center" vertical="center"/>
    </xf>
    <xf numFmtId="38" fontId="12" fillId="0" borderId="1" xfId="5" applyFont="1" applyBorder="1" applyAlignment="1">
      <alignment vertical="center"/>
    </xf>
    <xf numFmtId="0" fontId="12" fillId="0" borderId="27" xfId="4" applyFont="1" applyBorder="1" applyAlignment="1">
      <alignment vertical="center"/>
    </xf>
    <xf numFmtId="0" fontId="12" fillId="0" borderId="2" xfId="4" applyFont="1" applyBorder="1" applyAlignment="1">
      <alignment horizontal="center" vertical="center"/>
    </xf>
    <xf numFmtId="40" fontId="12" fillId="0" borderId="1" xfId="5" applyNumberFormat="1" applyFont="1" applyBorder="1" applyAlignment="1">
      <alignment vertical="center"/>
    </xf>
    <xf numFmtId="40" fontId="12" fillId="3" borderId="27" xfId="4" applyNumberFormat="1" applyFont="1" applyFill="1" applyBorder="1" applyAlignment="1">
      <alignment vertical="center"/>
    </xf>
    <xf numFmtId="38" fontId="12" fillId="3" borderId="30" xfId="4" applyNumberFormat="1" applyFont="1" applyFill="1" applyBorder="1" applyAlignment="1">
      <alignment vertical="center"/>
    </xf>
    <xf numFmtId="14" fontId="12" fillId="0" borderId="2" xfId="4" applyNumberFormat="1" applyFont="1" applyBorder="1" applyAlignment="1">
      <alignment horizontal="center" vertical="center"/>
    </xf>
    <xf numFmtId="14" fontId="12" fillId="0" borderId="22" xfId="4" applyNumberFormat="1" applyFont="1" applyBorder="1" applyAlignment="1">
      <alignment horizontal="center" vertical="center"/>
    </xf>
    <xf numFmtId="38" fontId="12" fillId="8" borderId="24" xfId="4" applyNumberFormat="1" applyFont="1" applyFill="1" applyBorder="1" applyAlignment="1">
      <alignment vertical="center"/>
    </xf>
    <xf numFmtId="38" fontId="12" fillId="8" borderId="25" xfId="4" applyNumberFormat="1" applyFont="1" applyFill="1" applyBorder="1" applyAlignment="1">
      <alignment vertical="center"/>
    </xf>
    <xf numFmtId="0" fontId="13" fillId="9" borderId="23" xfId="4" applyFont="1" applyFill="1" applyBorder="1" applyAlignment="1">
      <alignment horizontal="center" vertical="center"/>
    </xf>
    <xf numFmtId="0" fontId="13" fillId="9" borderId="24" xfId="4" applyFont="1" applyFill="1" applyBorder="1" applyAlignment="1">
      <alignment horizontal="center" vertical="center"/>
    </xf>
    <xf numFmtId="0" fontId="13" fillId="9" borderId="43" xfId="4" applyFont="1" applyFill="1" applyBorder="1" applyAlignment="1">
      <alignment horizontal="center" vertical="center"/>
    </xf>
    <xf numFmtId="0" fontId="13" fillId="9" borderId="44" xfId="4" applyFont="1" applyFill="1" applyBorder="1" applyAlignment="1">
      <alignment horizontal="center" vertical="center"/>
    </xf>
    <xf numFmtId="38" fontId="13" fillId="9" borderId="24" xfId="5" applyFont="1" applyFill="1" applyBorder="1" applyAlignment="1">
      <alignment horizontal="center" vertical="center"/>
    </xf>
    <xf numFmtId="0" fontId="13" fillId="9" borderId="25" xfId="4" applyFont="1" applyFill="1" applyBorder="1" applyAlignment="1">
      <alignment horizontal="center" vertical="center"/>
    </xf>
    <xf numFmtId="0" fontId="18" fillId="9" borderId="1" xfId="4" applyFont="1" applyFill="1" applyBorder="1" applyAlignment="1">
      <alignment horizontal="center" vertical="center"/>
    </xf>
    <xf numFmtId="0" fontId="12" fillId="0" borderId="26" xfId="4" applyFont="1" applyBorder="1" applyAlignment="1">
      <alignment vertical="center"/>
    </xf>
    <xf numFmtId="0" fontId="18" fillId="6" borderId="24" xfId="4" applyFont="1" applyFill="1" applyBorder="1" applyAlignment="1">
      <alignment horizontal="center" vertical="center"/>
    </xf>
    <xf numFmtId="0" fontId="18" fillId="6" borderId="43" xfId="4" applyFont="1" applyFill="1" applyBorder="1" applyAlignment="1">
      <alignment horizontal="center" vertical="center"/>
    </xf>
    <xf numFmtId="0" fontId="18" fillId="6" borderId="44" xfId="4" applyFont="1" applyFill="1" applyBorder="1" applyAlignment="1">
      <alignment horizontal="center" vertical="center"/>
    </xf>
    <xf numFmtId="38" fontId="12" fillId="0" borderId="1" xfId="5" applyFont="1" applyFill="1" applyBorder="1" applyAlignment="1">
      <alignment vertical="center"/>
    </xf>
    <xf numFmtId="40" fontId="12" fillId="0" borderId="1" xfId="5" applyNumberFormat="1" applyFont="1" applyFill="1" applyBorder="1" applyAlignment="1">
      <alignment vertical="center"/>
    </xf>
    <xf numFmtId="38" fontId="13" fillId="6" borderId="24" xfId="5" applyFont="1" applyFill="1" applyBorder="1" applyAlignment="1">
      <alignment horizontal="center" vertical="center" wrapText="1"/>
    </xf>
    <xf numFmtId="38" fontId="13" fillId="9" borderId="24" xfId="5" applyFont="1" applyFill="1" applyBorder="1" applyAlignment="1">
      <alignment horizontal="center" vertical="center" wrapText="1"/>
    </xf>
    <xf numFmtId="0" fontId="14" fillId="0" borderId="0" xfId="2" applyFont="1">
      <alignment vertical="center"/>
    </xf>
    <xf numFmtId="0" fontId="14" fillId="0" borderId="0" xfId="4" applyFont="1" applyAlignment="1">
      <alignment vertical="center"/>
    </xf>
    <xf numFmtId="0" fontId="15" fillId="0" borderId="0" xfId="4" applyFont="1" applyAlignment="1">
      <alignment vertical="center"/>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right" vertical="center"/>
    </xf>
    <xf numFmtId="0" fontId="2" fillId="4" borderId="1" xfId="0" applyFont="1" applyFill="1" applyBorder="1" applyAlignment="1">
      <alignment horizontal="center" vertical="center"/>
    </xf>
    <xf numFmtId="0" fontId="2" fillId="4" borderId="5" xfId="0" applyFont="1" applyFill="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3" fontId="2" fillId="0" borderId="34" xfId="0" applyNumberFormat="1" applyFont="1" applyBorder="1" applyAlignment="1">
      <alignment horizontal="center" vertical="center"/>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3" fontId="2" fillId="0" borderId="37" xfId="0" applyNumberFormat="1" applyFont="1" applyBorder="1" applyAlignment="1">
      <alignment horizontal="center" vertical="center"/>
    </xf>
    <xf numFmtId="3" fontId="2" fillId="0" borderId="38" xfId="0" applyNumberFormat="1" applyFont="1" applyBorder="1" applyAlignment="1">
      <alignment horizontal="center" vertical="center"/>
    </xf>
    <xf numFmtId="3" fontId="2" fillId="0" borderId="39" xfId="0" applyNumberFormat="1" applyFont="1" applyBorder="1" applyAlignment="1">
      <alignment horizontal="center" vertical="center"/>
    </xf>
    <xf numFmtId="3" fontId="2" fillId="0" borderId="40" xfId="0" applyNumberFormat="1" applyFont="1" applyBorder="1" applyAlignment="1">
      <alignment horizontal="center" vertical="center"/>
    </xf>
    <xf numFmtId="3" fontId="2" fillId="0" borderId="41" xfId="0" applyNumberFormat="1" applyFont="1" applyBorder="1" applyAlignment="1">
      <alignment horizontal="center" vertical="center"/>
    </xf>
    <xf numFmtId="3" fontId="2" fillId="0" borderId="42" xfId="0" applyNumberFormat="1" applyFont="1" applyBorder="1" applyAlignment="1">
      <alignment horizontal="center" vertical="center"/>
    </xf>
    <xf numFmtId="0" fontId="12" fillId="6" borderId="31" xfId="4" applyFont="1" applyFill="1" applyBorder="1" applyAlignment="1">
      <alignment horizontal="center" vertical="center"/>
    </xf>
    <xf numFmtId="0" fontId="12" fillId="6" borderId="32" xfId="4" applyFont="1" applyFill="1" applyBorder="1" applyAlignment="1">
      <alignment horizontal="center" vertical="center"/>
    </xf>
    <xf numFmtId="0" fontId="12" fillId="6" borderId="33" xfId="4" applyFont="1" applyFill="1" applyBorder="1" applyAlignment="1">
      <alignment horizontal="center" vertical="center"/>
    </xf>
    <xf numFmtId="0" fontId="12" fillId="0" borderId="45" xfId="4" applyFont="1" applyBorder="1" applyAlignment="1">
      <alignment horizontal="left" vertical="top" wrapText="1"/>
    </xf>
    <xf numFmtId="0" fontId="12" fillId="0" borderId="46" xfId="4" applyFont="1" applyBorder="1" applyAlignment="1">
      <alignment horizontal="left" vertical="top" wrapText="1"/>
    </xf>
    <xf numFmtId="0" fontId="12" fillId="0" borderId="47" xfId="4" applyFont="1" applyBorder="1" applyAlignment="1">
      <alignment horizontal="left" vertical="top" wrapText="1"/>
    </xf>
    <xf numFmtId="0" fontId="16" fillId="0" borderId="0" xfId="4" applyFont="1" applyAlignment="1">
      <alignment horizontal="center" vertical="center"/>
    </xf>
    <xf numFmtId="0" fontId="5" fillId="5" borderId="1" xfId="2" applyFont="1" applyFill="1" applyBorder="1" applyAlignment="1">
      <alignment horizontal="center" vertical="center"/>
    </xf>
    <xf numFmtId="0" fontId="5" fillId="6" borderId="1" xfId="2" applyFont="1" applyFill="1" applyBorder="1" applyAlignment="1">
      <alignment horizontal="center" vertical="center"/>
    </xf>
    <xf numFmtId="0" fontId="15" fillId="6" borderId="31" xfId="4" applyFont="1" applyFill="1" applyBorder="1" applyAlignment="1">
      <alignment horizontal="center" vertical="center" wrapText="1"/>
    </xf>
    <xf numFmtId="0" fontId="15" fillId="6" borderId="32" xfId="4" applyFont="1" applyFill="1" applyBorder="1" applyAlignment="1">
      <alignment horizontal="center" vertical="center"/>
    </xf>
    <xf numFmtId="0" fontId="15" fillId="6" borderId="33" xfId="4" applyFont="1" applyFill="1" applyBorder="1" applyAlignment="1">
      <alignment horizontal="center" vertical="center"/>
    </xf>
    <xf numFmtId="0" fontId="19" fillId="0" borderId="46" xfId="4" applyFont="1" applyBorder="1" applyAlignment="1">
      <alignment horizontal="left" vertical="top" wrapText="1"/>
    </xf>
    <xf numFmtId="0" fontId="19" fillId="0" borderId="47" xfId="4" applyFont="1" applyBorder="1" applyAlignment="1">
      <alignment horizontal="left" vertical="top" wrapText="1"/>
    </xf>
    <xf numFmtId="0" fontId="12" fillId="8" borderId="23" xfId="4" applyFont="1" applyFill="1" applyBorder="1" applyAlignment="1">
      <alignment horizontal="center" vertical="center"/>
    </xf>
    <xf numFmtId="0" fontId="12" fillId="8" borderId="24" xfId="4" applyFont="1" applyFill="1" applyBorder="1" applyAlignment="1">
      <alignment horizontal="center" vertical="center"/>
    </xf>
    <xf numFmtId="0" fontId="5" fillId="9" borderId="1" xfId="2" applyFont="1" applyFill="1" applyBorder="1" applyAlignment="1">
      <alignment horizontal="center" vertical="center"/>
    </xf>
    <xf numFmtId="0" fontId="15" fillId="9" borderId="31" xfId="4" applyFont="1" applyFill="1" applyBorder="1" applyAlignment="1">
      <alignment horizontal="center" vertical="center" wrapText="1"/>
    </xf>
    <xf numFmtId="0" fontId="15" fillId="9" borderId="32" xfId="4" applyFont="1" applyFill="1" applyBorder="1" applyAlignment="1">
      <alignment horizontal="center" vertical="center"/>
    </xf>
    <xf numFmtId="0" fontId="15" fillId="9" borderId="33" xfId="4" applyFont="1" applyFill="1" applyBorder="1" applyAlignment="1">
      <alignment horizontal="center" vertical="center"/>
    </xf>
    <xf numFmtId="0" fontId="12" fillId="9" borderId="31" xfId="4" applyFont="1" applyFill="1" applyBorder="1" applyAlignment="1">
      <alignment horizontal="center" vertical="center"/>
    </xf>
    <xf numFmtId="0" fontId="12" fillId="9" borderId="32" xfId="4" applyFont="1" applyFill="1" applyBorder="1" applyAlignment="1">
      <alignment horizontal="center" vertical="center"/>
    </xf>
    <xf numFmtId="0" fontId="12" fillId="9" borderId="33" xfId="4" applyFont="1" applyFill="1" applyBorder="1" applyAlignment="1">
      <alignment horizontal="center" vertical="center"/>
    </xf>
  </cellXfs>
  <cellStyles count="6">
    <cellStyle name="桁区切り" xfId="1" builtinId="6"/>
    <cellStyle name="桁区切り 2" xfId="3" xr:uid="{2D1A611D-BE8F-144F-855C-6BC9113845F0}"/>
    <cellStyle name="桁区切り 3" xfId="5" xr:uid="{7368BC36-8B55-D24D-A963-3CCDCF0557B3}"/>
    <cellStyle name="標準" xfId="0" builtinId="0"/>
    <cellStyle name="標準 2" xfId="2" xr:uid="{992B9263-1B01-E84C-A02E-E064D10298D6}"/>
    <cellStyle name="標準 3" xfId="4" xr:uid="{E1BBC227-CD7B-D644-9812-4D5C8839F7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D48E2-3D05-3F43-B60A-889FA4D4004A}">
  <sheetPr>
    <pageSetUpPr fitToPage="1"/>
  </sheetPr>
  <dimension ref="A1:I25"/>
  <sheetViews>
    <sheetView showGridLines="0" tabSelected="1" view="pageBreakPreview" zoomScaleNormal="100" zoomScaleSheetLayoutView="100" workbookViewId="0">
      <selection activeCell="L20" sqref="L20"/>
    </sheetView>
  </sheetViews>
  <sheetFormatPr baseColWidth="10" defaultColWidth="10.83203125" defaultRowHeight="15"/>
  <cols>
    <col min="1" max="2" width="10.83203125" style="1"/>
    <col min="3" max="6" width="6.83203125" style="1" customWidth="1"/>
    <col min="7" max="16384" width="10.83203125" style="1"/>
  </cols>
  <sheetData>
    <row r="1" spans="1:9" ht="15" customHeight="1">
      <c r="A1" s="1" t="s">
        <v>31</v>
      </c>
    </row>
    <row r="2" spans="1:9" ht="15" customHeight="1"/>
    <row r="3" spans="1:9" ht="20" customHeight="1">
      <c r="A3" s="2" t="s">
        <v>0</v>
      </c>
    </row>
    <row r="4" spans="1:9" ht="20" customHeight="1">
      <c r="A4" s="111" t="s">
        <v>1</v>
      </c>
      <c r="B4" s="111" t="s">
        <v>2</v>
      </c>
      <c r="C4" s="111" t="s">
        <v>3</v>
      </c>
      <c r="D4" s="111"/>
      <c r="E4" s="111"/>
      <c r="F4" s="111"/>
      <c r="G4" s="111" t="s">
        <v>4</v>
      </c>
      <c r="H4" s="111" t="s">
        <v>5</v>
      </c>
      <c r="I4" s="111" t="s">
        <v>6</v>
      </c>
    </row>
    <row r="5" spans="1:9" ht="20" customHeight="1">
      <c r="A5" s="111"/>
      <c r="B5" s="111"/>
      <c r="C5" s="3" t="s">
        <v>7</v>
      </c>
      <c r="D5" s="3" t="s">
        <v>8</v>
      </c>
      <c r="E5" s="3" t="s">
        <v>9</v>
      </c>
      <c r="F5" s="3" t="s">
        <v>10</v>
      </c>
      <c r="G5" s="111"/>
      <c r="H5" s="111"/>
      <c r="I5" s="111"/>
    </row>
    <row r="6" spans="1:9" ht="30" customHeight="1">
      <c r="A6" s="4"/>
      <c r="B6" s="4"/>
      <c r="C6" s="4"/>
      <c r="D6" s="4"/>
      <c r="E6" s="4"/>
      <c r="F6" s="4"/>
      <c r="G6" s="4"/>
      <c r="H6" s="4"/>
      <c r="I6" s="4"/>
    </row>
    <row r="7" spans="1:9" ht="30" customHeight="1">
      <c r="A7" s="4"/>
      <c r="B7" s="4"/>
      <c r="C7" s="4"/>
      <c r="D7" s="4"/>
      <c r="E7" s="4"/>
      <c r="F7" s="4"/>
      <c r="G7" s="4"/>
      <c r="H7" s="4"/>
      <c r="I7" s="4"/>
    </row>
    <row r="8" spans="1:9" ht="30" customHeight="1">
      <c r="A8" s="4"/>
      <c r="B8" s="4"/>
      <c r="C8" s="4"/>
      <c r="D8" s="4"/>
      <c r="E8" s="4"/>
      <c r="F8" s="4"/>
      <c r="G8" s="4"/>
      <c r="H8" s="4"/>
      <c r="I8" s="4"/>
    </row>
    <row r="9" spans="1:9" ht="30" customHeight="1">
      <c r="A9" s="4"/>
      <c r="B9" s="4"/>
      <c r="C9" s="4"/>
      <c r="D9" s="4"/>
      <c r="E9" s="4"/>
      <c r="F9" s="4"/>
      <c r="G9" s="4"/>
      <c r="H9" s="4"/>
      <c r="I9" s="4"/>
    </row>
    <row r="10" spans="1:9" ht="30" customHeight="1">
      <c r="A10" s="4"/>
      <c r="B10" s="4"/>
      <c r="C10" s="4"/>
      <c r="D10" s="4"/>
      <c r="E10" s="4"/>
      <c r="F10" s="4"/>
      <c r="G10" s="4"/>
      <c r="H10" s="4"/>
      <c r="I10" s="4"/>
    </row>
    <row r="11" spans="1:9" ht="30" customHeight="1">
      <c r="A11" s="4"/>
      <c r="B11" s="4"/>
      <c r="C11" s="4"/>
      <c r="D11" s="4"/>
      <c r="E11" s="4"/>
      <c r="F11" s="4"/>
      <c r="G11" s="4"/>
      <c r="H11" s="4"/>
      <c r="I11" s="4"/>
    </row>
    <row r="12" spans="1:9" ht="30" customHeight="1">
      <c r="A12" s="4"/>
      <c r="B12" s="4"/>
      <c r="C12" s="4"/>
      <c r="D12" s="4"/>
      <c r="E12" s="4"/>
      <c r="F12" s="4"/>
      <c r="G12" s="4"/>
      <c r="H12" s="4"/>
      <c r="I12" s="4"/>
    </row>
    <row r="13" spans="1:9" ht="30" customHeight="1">
      <c r="A13" s="4"/>
      <c r="B13" s="4"/>
      <c r="C13" s="4"/>
      <c r="D13" s="4"/>
      <c r="E13" s="4"/>
      <c r="F13" s="4"/>
      <c r="G13" s="4"/>
      <c r="H13" s="4"/>
      <c r="I13" s="4"/>
    </row>
    <row r="14" spans="1:9" ht="30" customHeight="1">
      <c r="A14" s="4"/>
      <c r="B14" s="4"/>
      <c r="C14" s="4"/>
      <c r="D14" s="4"/>
      <c r="E14" s="4"/>
      <c r="F14" s="4"/>
      <c r="G14" s="4"/>
      <c r="H14" s="4"/>
      <c r="I14" s="4"/>
    </row>
    <row r="15" spans="1:9" ht="30" customHeight="1">
      <c r="A15" s="4"/>
      <c r="B15" s="4"/>
      <c r="C15" s="4"/>
      <c r="D15" s="4"/>
      <c r="E15" s="4"/>
      <c r="F15" s="4"/>
      <c r="G15" s="4"/>
      <c r="H15" s="4"/>
      <c r="I15" s="4"/>
    </row>
    <row r="16" spans="1:9" ht="30" customHeight="1">
      <c r="A16" s="4"/>
      <c r="B16" s="4"/>
      <c r="C16" s="4"/>
      <c r="D16" s="4"/>
      <c r="E16" s="4"/>
      <c r="F16" s="4"/>
      <c r="G16" s="4"/>
      <c r="H16" s="4"/>
      <c r="I16" s="4"/>
    </row>
    <row r="17" spans="1:9" ht="30" customHeight="1">
      <c r="A17" s="4"/>
      <c r="B17" s="4"/>
      <c r="C17" s="4"/>
      <c r="D17" s="4"/>
      <c r="E17" s="4"/>
      <c r="F17" s="4"/>
      <c r="G17" s="4"/>
      <c r="H17" s="4"/>
      <c r="I17" s="4"/>
    </row>
    <row r="18" spans="1:9" ht="30" customHeight="1">
      <c r="A18" s="4"/>
      <c r="B18" s="4"/>
      <c r="C18" s="4"/>
      <c r="D18" s="4"/>
      <c r="E18" s="4"/>
      <c r="F18" s="4"/>
      <c r="G18" s="4"/>
      <c r="H18" s="4"/>
      <c r="I18" s="4"/>
    </row>
    <row r="19" spans="1:9" ht="30" customHeight="1">
      <c r="A19" s="4"/>
      <c r="B19" s="4"/>
      <c r="C19" s="4"/>
      <c r="D19" s="4"/>
      <c r="E19" s="4"/>
      <c r="F19" s="4"/>
      <c r="G19" s="4"/>
      <c r="H19" s="4"/>
      <c r="I19" s="4"/>
    </row>
    <row r="20" spans="1:9" ht="30" customHeight="1">
      <c r="A20" s="4"/>
      <c r="B20" s="4"/>
      <c r="C20" s="4"/>
      <c r="D20" s="4"/>
      <c r="E20" s="4"/>
      <c r="F20" s="4"/>
      <c r="G20" s="4"/>
      <c r="H20" s="4"/>
      <c r="I20" s="4"/>
    </row>
    <row r="21" spans="1:9" ht="30" customHeight="1">
      <c r="A21" s="4"/>
      <c r="B21" s="4"/>
      <c r="C21" s="4"/>
      <c r="D21" s="4"/>
      <c r="E21" s="4"/>
      <c r="F21" s="4"/>
      <c r="G21" s="4"/>
      <c r="H21" s="4"/>
      <c r="I21" s="4"/>
    </row>
    <row r="22" spans="1:9" ht="30" customHeight="1">
      <c r="A22" s="4"/>
      <c r="B22" s="4"/>
      <c r="C22" s="4"/>
      <c r="D22" s="4"/>
      <c r="E22" s="4"/>
      <c r="F22" s="4"/>
      <c r="G22" s="4"/>
      <c r="H22" s="4"/>
      <c r="I22" s="4"/>
    </row>
    <row r="23" spans="1:9" ht="30" customHeight="1">
      <c r="A23" s="4"/>
      <c r="B23" s="4"/>
      <c r="C23" s="4"/>
      <c r="D23" s="4"/>
      <c r="E23" s="4"/>
      <c r="F23" s="4"/>
      <c r="G23" s="4"/>
      <c r="H23" s="4"/>
      <c r="I23" s="4"/>
    </row>
    <row r="24" spans="1:9" ht="30" customHeight="1">
      <c r="A24" s="4"/>
      <c r="B24" s="4"/>
      <c r="C24" s="4"/>
      <c r="D24" s="4"/>
      <c r="E24" s="4"/>
      <c r="F24" s="4"/>
      <c r="G24" s="4"/>
      <c r="H24" s="4"/>
      <c r="I24" s="4"/>
    </row>
    <row r="25" spans="1:9" ht="30" customHeight="1">
      <c r="A25" s="4"/>
      <c r="B25" s="4"/>
      <c r="C25" s="4"/>
      <c r="D25" s="4"/>
      <c r="E25" s="4"/>
      <c r="F25" s="4"/>
      <c r="G25" s="4"/>
      <c r="H25" s="4"/>
      <c r="I25" s="4"/>
    </row>
  </sheetData>
  <mergeCells count="6">
    <mergeCell ref="I4:I5"/>
    <mergeCell ref="A4:A5"/>
    <mergeCell ref="B4:B5"/>
    <mergeCell ref="C4:F4"/>
    <mergeCell ref="G4:G5"/>
    <mergeCell ref="H4:H5"/>
  </mergeCells>
  <phoneticPr fontId="3"/>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8F873-92F2-1943-9D5A-52668E6E5D2F}">
  <sheetPr>
    <pageSetUpPr fitToPage="1"/>
  </sheetPr>
  <dimension ref="A1:L36"/>
  <sheetViews>
    <sheetView showGridLines="0" view="pageBreakPreview" zoomScale="90" zoomScaleNormal="120" zoomScaleSheetLayoutView="90" zoomScalePageLayoutView="80" workbookViewId="0">
      <selection activeCell="H26" sqref="H26"/>
    </sheetView>
  </sheetViews>
  <sheetFormatPr baseColWidth="10" defaultColWidth="8.83203125" defaultRowHeight="15"/>
  <cols>
    <col min="1" max="1" width="5" style="1" customWidth="1"/>
    <col min="2" max="2" width="39" style="1" bestFit="1" customWidth="1"/>
    <col min="3" max="3" width="23.33203125" style="1" customWidth="1"/>
    <col min="4" max="4" width="12.6640625" style="1" customWidth="1"/>
    <col min="5" max="5" width="3.33203125" style="5" bestFit="1" customWidth="1"/>
    <col min="6" max="6" width="5.5" style="1" customWidth="1"/>
    <col min="7" max="7" width="3.6640625" style="1" bestFit="1" customWidth="1"/>
    <col min="8" max="11" width="15.83203125" style="1" customWidth="1"/>
    <col min="12" max="12" width="29" style="1" customWidth="1"/>
    <col min="13" max="16384" width="8.83203125" style="1"/>
  </cols>
  <sheetData>
    <row r="1" spans="1:12" ht="16" customHeight="1">
      <c r="A1" s="1" t="s">
        <v>32</v>
      </c>
    </row>
    <row r="2" spans="1:12" ht="16" customHeight="1">
      <c r="A2" s="115" t="s">
        <v>59</v>
      </c>
      <c r="B2" s="115"/>
      <c r="C2" s="115"/>
      <c r="D2" s="115"/>
      <c r="E2" s="115"/>
      <c r="F2" s="115"/>
      <c r="G2" s="115"/>
      <c r="H2" s="115"/>
      <c r="I2" s="115"/>
      <c r="J2" s="115"/>
      <c r="K2" s="115"/>
      <c r="L2" s="115"/>
    </row>
    <row r="3" spans="1:12" ht="16" customHeight="1">
      <c r="A3" s="5"/>
      <c r="B3" s="5"/>
      <c r="C3" s="5"/>
      <c r="D3" s="5"/>
      <c r="F3" s="5"/>
      <c r="G3" s="5"/>
      <c r="H3" s="5"/>
      <c r="I3" s="5"/>
      <c r="J3" s="5"/>
      <c r="K3" s="5"/>
      <c r="L3" s="5"/>
    </row>
    <row r="4" spans="1:12" ht="16" customHeight="1">
      <c r="I4" s="1" t="s">
        <v>11</v>
      </c>
      <c r="J4" s="116"/>
      <c r="K4" s="116"/>
      <c r="L4" s="116"/>
    </row>
    <row r="5" spans="1:12" ht="16" customHeight="1">
      <c r="A5" s="117" t="s">
        <v>12</v>
      </c>
      <c r="B5" s="117"/>
      <c r="C5" s="117" t="s">
        <v>13</v>
      </c>
      <c r="D5" s="117" t="s">
        <v>14</v>
      </c>
      <c r="E5" s="117"/>
      <c r="F5" s="117"/>
      <c r="G5" s="117"/>
      <c r="H5" s="117"/>
      <c r="I5" s="117" t="s">
        <v>15</v>
      </c>
      <c r="J5" s="117" t="s">
        <v>55</v>
      </c>
      <c r="K5" s="117" t="s">
        <v>16</v>
      </c>
      <c r="L5" s="117" t="s">
        <v>17</v>
      </c>
    </row>
    <row r="6" spans="1:12" ht="16" customHeight="1">
      <c r="A6" s="117"/>
      <c r="B6" s="117"/>
      <c r="C6" s="117"/>
      <c r="D6" s="52" t="s">
        <v>18</v>
      </c>
      <c r="E6" s="53" t="s">
        <v>19</v>
      </c>
      <c r="F6" s="118" t="s">
        <v>20</v>
      </c>
      <c r="G6" s="117"/>
      <c r="H6" s="51" t="s">
        <v>21</v>
      </c>
      <c r="I6" s="117"/>
      <c r="J6" s="117"/>
      <c r="K6" s="117"/>
      <c r="L6" s="117"/>
    </row>
    <row r="7" spans="1:12" ht="25" customHeight="1">
      <c r="A7" s="112" t="s">
        <v>22</v>
      </c>
      <c r="B7" s="19" t="s">
        <v>23</v>
      </c>
      <c r="C7" s="20" t="s">
        <v>54</v>
      </c>
      <c r="D7" s="29"/>
      <c r="E7" s="22" t="s">
        <v>19</v>
      </c>
      <c r="F7" s="22"/>
      <c r="G7" s="24"/>
      <c r="H7" s="25">
        <f>+D7*F7</f>
        <v>0</v>
      </c>
      <c r="I7" s="25"/>
      <c r="J7" s="25"/>
      <c r="K7" s="25"/>
      <c r="L7" s="25"/>
    </row>
    <row r="8" spans="1:12" ht="25" customHeight="1">
      <c r="A8" s="113"/>
      <c r="B8" s="31"/>
      <c r="C8" s="32"/>
      <c r="D8" s="33"/>
      <c r="E8" s="34"/>
      <c r="F8" s="34"/>
      <c r="G8" s="35"/>
      <c r="H8" s="36"/>
      <c r="I8" s="36"/>
      <c r="J8" s="36"/>
      <c r="K8" s="36"/>
      <c r="L8" s="36"/>
    </row>
    <row r="9" spans="1:12" ht="25" customHeight="1">
      <c r="A9" s="113"/>
      <c r="B9" s="10" t="s">
        <v>24</v>
      </c>
      <c r="C9" s="11"/>
      <c r="D9" s="12"/>
      <c r="E9" s="13"/>
      <c r="F9" s="14"/>
      <c r="G9" s="15"/>
      <c r="H9" s="16">
        <f>SUM(H7:H8)</f>
        <v>0</v>
      </c>
      <c r="I9" s="17">
        <f>H9</f>
        <v>0</v>
      </c>
      <c r="J9" s="17">
        <f>INT(I9)</f>
        <v>0</v>
      </c>
      <c r="K9" s="17">
        <f>I9-J9</f>
        <v>0</v>
      </c>
      <c r="L9" s="18"/>
    </row>
    <row r="10" spans="1:12" ht="25" customHeight="1">
      <c r="A10" s="113"/>
      <c r="B10" s="19" t="s">
        <v>57</v>
      </c>
      <c r="C10" s="20" t="s">
        <v>51</v>
      </c>
      <c r="D10" s="119"/>
      <c r="E10" s="120"/>
      <c r="F10" s="120"/>
      <c r="G10" s="121"/>
      <c r="H10" s="25">
        <v>0</v>
      </c>
      <c r="I10" s="26"/>
      <c r="J10" s="26"/>
      <c r="K10" s="26"/>
      <c r="L10" s="26" t="s">
        <v>50</v>
      </c>
    </row>
    <row r="11" spans="1:12" ht="25" customHeight="1">
      <c r="A11" s="113"/>
      <c r="B11" s="6"/>
      <c r="C11" s="7" t="s">
        <v>52</v>
      </c>
      <c r="D11" s="122"/>
      <c r="E11" s="123"/>
      <c r="F11" s="123"/>
      <c r="G11" s="124"/>
      <c r="H11" s="9">
        <v>0</v>
      </c>
      <c r="I11" s="28"/>
      <c r="J11" s="28"/>
      <c r="K11" s="28"/>
      <c r="L11" s="28"/>
    </row>
    <row r="12" spans="1:12" ht="25" customHeight="1">
      <c r="A12" s="113"/>
      <c r="B12" s="6"/>
      <c r="C12" s="7"/>
      <c r="D12" s="122"/>
      <c r="E12" s="123"/>
      <c r="F12" s="123"/>
      <c r="G12" s="124"/>
      <c r="H12" s="9"/>
      <c r="I12" s="28"/>
      <c r="J12" s="28"/>
      <c r="K12" s="28"/>
      <c r="L12" s="28"/>
    </row>
    <row r="13" spans="1:12" ht="25" customHeight="1">
      <c r="A13" s="113"/>
      <c r="B13" s="6"/>
      <c r="C13" s="7"/>
      <c r="D13" s="125"/>
      <c r="E13" s="126"/>
      <c r="F13" s="126"/>
      <c r="G13" s="127"/>
      <c r="H13" s="9"/>
      <c r="I13" s="28"/>
      <c r="J13" s="28"/>
      <c r="K13" s="28"/>
      <c r="L13" s="28"/>
    </row>
    <row r="14" spans="1:12" ht="25" customHeight="1">
      <c r="A14" s="113"/>
      <c r="B14" s="10" t="s">
        <v>24</v>
      </c>
      <c r="C14" s="11"/>
      <c r="D14" s="12"/>
      <c r="E14" s="13"/>
      <c r="F14" s="14"/>
      <c r="G14" s="15"/>
      <c r="H14" s="16">
        <f>SUM(H10:H13)</f>
        <v>0</v>
      </c>
      <c r="I14" s="17">
        <f>H14</f>
        <v>0</v>
      </c>
      <c r="J14" s="17">
        <f>INT(I14)</f>
        <v>0</v>
      </c>
      <c r="K14" s="17">
        <f>I14-J14</f>
        <v>0</v>
      </c>
      <c r="L14" s="18"/>
    </row>
    <row r="15" spans="1:12" ht="25" customHeight="1">
      <c r="A15" s="113"/>
      <c r="B15" s="19" t="s">
        <v>56</v>
      </c>
      <c r="C15" s="20" t="s">
        <v>51</v>
      </c>
      <c r="D15" s="128"/>
      <c r="E15" s="129"/>
      <c r="F15" s="129"/>
      <c r="G15" s="130"/>
      <c r="H15" s="25">
        <v>0</v>
      </c>
      <c r="I15" s="9"/>
      <c r="J15" s="25"/>
      <c r="K15" s="25"/>
      <c r="L15" s="26" t="s">
        <v>50</v>
      </c>
    </row>
    <row r="16" spans="1:12" ht="25" customHeight="1">
      <c r="A16" s="113"/>
      <c r="B16" s="6"/>
      <c r="C16" s="7" t="s">
        <v>52</v>
      </c>
      <c r="D16" s="131"/>
      <c r="E16" s="132"/>
      <c r="F16" s="132"/>
      <c r="G16" s="133"/>
      <c r="H16" s="9">
        <v>0</v>
      </c>
      <c r="I16" s="9"/>
      <c r="J16" s="9"/>
      <c r="K16" s="9"/>
      <c r="L16" s="9"/>
    </row>
    <row r="17" spans="1:12" ht="25" customHeight="1">
      <c r="A17" s="113"/>
      <c r="B17" s="6"/>
      <c r="C17" s="7"/>
      <c r="D17" s="131"/>
      <c r="E17" s="132"/>
      <c r="F17" s="132"/>
      <c r="G17" s="133"/>
      <c r="H17" s="9"/>
      <c r="I17" s="9"/>
      <c r="J17" s="9"/>
      <c r="K17" s="9"/>
      <c r="L17" s="9"/>
    </row>
    <row r="18" spans="1:12" ht="25" customHeight="1">
      <c r="A18" s="113"/>
      <c r="B18" s="6"/>
      <c r="C18" s="7"/>
      <c r="D18" s="134"/>
      <c r="E18" s="135"/>
      <c r="F18" s="135"/>
      <c r="G18" s="136"/>
      <c r="H18" s="9"/>
      <c r="I18" s="9"/>
      <c r="J18" s="9"/>
      <c r="K18" s="9"/>
      <c r="L18" s="9"/>
    </row>
    <row r="19" spans="1:12" ht="25" customHeight="1">
      <c r="A19" s="114"/>
      <c r="B19" s="10" t="s">
        <v>24</v>
      </c>
      <c r="C19" s="11"/>
      <c r="D19" s="12"/>
      <c r="E19" s="13"/>
      <c r="F19" s="14"/>
      <c r="G19" s="15"/>
      <c r="H19" s="16">
        <f>SUM(H15:H18)</f>
        <v>0</v>
      </c>
      <c r="I19" s="17">
        <f>H19</f>
        <v>0</v>
      </c>
      <c r="J19" s="17">
        <f>INT(I19)</f>
        <v>0</v>
      </c>
      <c r="K19" s="17">
        <f>I19-J19</f>
        <v>0</v>
      </c>
      <c r="L19" s="18"/>
    </row>
    <row r="20" spans="1:12" ht="25" customHeight="1">
      <c r="A20" s="112" t="s">
        <v>25</v>
      </c>
      <c r="B20" s="19" t="s">
        <v>26</v>
      </c>
      <c r="C20" s="20" t="s">
        <v>53</v>
      </c>
      <c r="D20" s="21"/>
      <c r="E20" s="22" t="s">
        <v>19</v>
      </c>
      <c r="F20" s="23"/>
      <c r="G20" s="24"/>
      <c r="H20" s="26">
        <f>+D20*F20</f>
        <v>0</v>
      </c>
      <c r="I20" s="26"/>
      <c r="J20" s="26"/>
      <c r="K20" s="26"/>
      <c r="L20" s="26"/>
    </row>
    <row r="21" spans="1:12" ht="25" customHeight="1">
      <c r="A21" s="113"/>
      <c r="B21" s="6"/>
      <c r="C21" s="7"/>
      <c r="D21" s="27"/>
      <c r="G21" s="8"/>
      <c r="H21" s="28"/>
      <c r="I21" s="28"/>
      <c r="J21" s="28"/>
      <c r="K21" s="28"/>
      <c r="L21" s="28"/>
    </row>
    <row r="22" spans="1:12" ht="25" customHeight="1">
      <c r="A22" s="113"/>
      <c r="B22" s="6"/>
      <c r="C22" s="7"/>
      <c r="D22" s="27"/>
      <c r="G22" s="8"/>
      <c r="H22" s="28"/>
      <c r="I22" s="28"/>
      <c r="J22" s="28"/>
      <c r="K22" s="28"/>
      <c r="L22" s="28"/>
    </row>
    <row r="23" spans="1:12" ht="25" customHeight="1">
      <c r="A23" s="113"/>
      <c r="B23" s="6"/>
      <c r="C23" s="7"/>
      <c r="D23" s="27"/>
      <c r="G23" s="8"/>
      <c r="H23" s="28"/>
      <c r="I23" s="28"/>
      <c r="J23" s="28"/>
      <c r="K23" s="28"/>
      <c r="L23" s="28"/>
    </row>
    <row r="24" spans="1:12" ht="25" customHeight="1">
      <c r="A24" s="114"/>
      <c r="B24" s="10" t="s">
        <v>24</v>
      </c>
      <c r="C24" s="11"/>
      <c r="D24" s="12"/>
      <c r="E24" s="13"/>
      <c r="F24" s="14"/>
      <c r="G24" s="15"/>
      <c r="H24" s="16">
        <f>SUM(H20:H23)</f>
        <v>0</v>
      </c>
      <c r="I24" s="17">
        <f>H24</f>
        <v>0</v>
      </c>
      <c r="J24" s="17">
        <f>INT(ROUNDDOWN(I24/1*2,-3))</f>
        <v>0</v>
      </c>
      <c r="K24" s="17">
        <f>I24-J24</f>
        <v>0</v>
      </c>
      <c r="L24" s="18"/>
    </row>
    <row r="25" spans="1:12" ht="25" customHeight="1">
      <c r="A25" s="54"/>
      <c r="B25" s="55" t="s">
        <v>27</v>
      </c>
      <c r="C25" s="56"/>
      <c r="D25" s="57"/>
      <c r="E25" s="58"/>
      <c r="F25" s="59"/>
      <c r="G25" s="60"/>
      <c r="H25" s="61">
        <f>H9+H14+H19+H24</f>
        <v>0</v>
      </c>
      <c r="I25" s="61">
        <f>I9+I14+I19+I24</f>
        <v>0</v>
      </c>
      <c r="J25" s="61">
        <f>J9+J14+J19+J24</f>
        <v>0</v>
      </c>
      <c r="K25" s="61">
        <f>K9+K14+K19+K24</f>
        <v>0</v>
      </c>
      <c r="L25" s="55"/>
    </row>
    <row r="26" spans="1:12" ht="25" customHeight="1"/>
    <row r="27" spans="1:12" ht="16" customHeight="1"/>
    <row r="28" spans="1:12" ht="16" customHeight="1"/>
    <row r="29" spans="1:12" ht="16" customHeight="1"/>
    <row r="30" spans="1:12" ht="16" customHeight="1"/>
    <row r="31" spans="1:12" ht="16" customHeight="1"/>
    <row r="32" spans="1:12" ht="16" customHeight="1"/>
    <row r="33" ht="16" customHeight="1"/>
    <row r="34" ht="16" customHeight="1"/>
    <row r="35" ht="16" customHeight="1"/>
    <row r="36" ht="16" customHeight="1"/>
  </sheetData>
  <mergeCells count="14">
    <mergeCell ref="A20:A24"/>
    <mergeCell ref="A2:L2"/>
    <mergeCell ref="J4:L4"/>
    <mergeCell ref="A5:B6"/>
    <mergeCell ref="C5:C6"/>
    <mergeCell ref="D5:H5"/>
    <mergeCell ref="I5:I6"/>
    <mergeCell ref="J5:J6"/>
    <mergeCell ref="K5:K6"/>
    <mergeCell ref="L5:L6"/>
    <mergeCell ref="F6:G6"/>
    <mergeCell ref="D10:G13"/>
    <mergeCell ref="D15:G18"/>
    <mergeCell ref="A7:A19"/>
  </mergeCells>
  <phoneticPr fontId="3"/>
  <printOptions horizontalCentered="1"/>
  <pageMargins left="0.31496062992125984" right="0.31496062992125984" top="0.35433070866141736" bottom="0.55118110236220474" header="0.31496062992125984" footer="0.31496062992125984"/>
  <pageSetup paperSize="9" scale="71" orientation="landscape" copies="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FD43C-A3C1-4BDE-B17A-F624A264E786}">
  <dimension ref="A1:R91"/>
  <sheetViews>
    <sheetView showGridLines="0" view="pageBreakPreview" topLeftCell="A28" zoomScaleNormal="100" zoomScaleSheetLayoutView="100" workbookViewId="0">
      <selection activeCell="J45" sqref="J45"/>
    </sheetView>
  </sheetViews>
  <sheetFormatPr baseColWidth="10" defaultColWidth="9" defaultRowHeight="14"/>
  <cols>
    <col min="1" max="1" width="7.33203125" style="39" customWidth="1"/>
    <col min="2" max="2" width="20" style="39" customWidth="1"/>
    <col min="3" max="3" width="12.5" style="39" bestFit="1" customWidth="1"/>
    <col min="4" max="4" width="9.6640625" style="39" bestFit="1" customWidth="1"/>
    <col min="5" max="5" width="12.33203125" style="39" customWidth="1"/>
    <col min="6" max="6" width="20" style="39" bestFit="1" customWidth="1"/>
    <col min="7" max="16" width="10.83203125" style="39" customWidth="1"/>
    <col min="17" max="17" width="7.5" style="39" hidden="1" customWidth="1"/>
    <col min="18" max="18" width="19.5" style="39" bestFit="1" customWidth="1"/>
    <col min="19" max="16384" width="9" style="39"/>
  </cols>
  <sheetData>
    <row r="1" spans="1:18" ht="15">
      <c r="A1" s="44" t="s">
        <v>83</v>
      </c>
    </row>
    <row r="2" spans="1:18" ht="18.75" customHeight="1">
      <c r="A2" s="143" t="s">
        <v>58</v>
      </c>
      <c r="B2" s="143"/>
      <c r="C2" s="143"/>
      <c r="D2" s="143"/>
      <c r="E2" s="143"/>
      <c r="F2" s="143"/>
      <c r="G2" s="143"/>
      <c r="H2" s="143"/>
      <c r="I2" s="143"/>
      <c r="J2" s="143"/>
      <c r="K2" s="143"/>
      <c r="L2" s="143"/>
      <c r="M2" s="143"/>
      <c r="N2" s="143"/>
      <c r="O2" s="143"/>
      <c r="P2" s="143"/>
    </row>
    <row r="3" spans="1:18" ht="18.5" customHeight="1"/>
    <row r="4" spans="1:18" ht="30" customHeight="1">
      <c r="A4" s="144" t="s">
        <v>60</v>
      </c>
      <c r="B4" s="144"/>
      <c r="C4" s="144"/>
      <c r="D4" s="144"/>
      <c r="E4" s="62">
        <f>C6+C45</f>
        <v>0</v>
      </c>
      <c r="G4" s="41"/>
      <c r="H4" s="41"/>
      <c r="Q4" s="30" t="s">
        <v>28</v>
      </c>
    </row>
    <row r="5" spans="1:18" ht="15" customHeight="1">
      <c r="B5" s="37"/>
      <c r="C5" s="37"/>
      <c r="D5" s="38"/>
      <c r="G5" s="41"/>
      <c r="H5" s="41"/>
      <c r="Q5" s="39" t="s">
        <v>29</v>
      </c>
    </row>
    <row r="6" spans="1:18" ht="30" customHeight="1">
      <c r="A6" s="145" t="s">
        <v>61</v>
      </c>
      <c r="B6" s="145"/>
      <c r="C6" s="62">
        <f>COUNTA(B12,B15,B18,B21,B24,B27,B30,B33,B36,B39)</f>
        <v>0</v>
      </c>
    </row>
    <row r="7" spans="1:18" ht="15.5" customHeight="1" thickBot="1"/>
    <row r="8" spans="1:18" ht="18" customHeight="1" thickBot="1">
      <c r="A8" s="63" t="s">
        <v>62</v>
      </c>
      <c r="B8" s="101" t="s">
        <v>33</v>
      </c>
      <c r="C8" s="102" t="s">
        <v>63</v>
      </c>
      <c r="D8" s="101" t="s">
        <v>64</v>
      </c>
      <c r="E8" s="103" t="s">
        <v>65</v>
      </c>
      <c r="F8" s="64" t="s">
        <v>34</v>
      </c>
      <c r="G8" s="65" t="s">
        <v>69</v>
      </c>
      <c r="H8" s="65" t="s">
        <v>70</v>
      </c>
      <c r="I8" s="65" t="s">
        <v>71</v>
      </c>
      <c r="J8" s="65" t="s">
        <v>85</v>
      </c>
      <c r="K8" s="65" t="s">
        <v>66</v>
      </c>
      <c r="L8" s="65" t="s">
        <v>86</v>
      </c>
      <c r="M8" s="65" t="s">
        <v>87</v>
      </c>
      <c r="N8" s="65" t="s">
        <v>67</v>
      </c>
      <c r="O8" s="65" t="s">
        <v>68</v>
      </c>
      <c r="P8" s="66" t="s">
        <v>35</v>
      </c>
      <c r="R8" s="43"/>
    </row>
    <row r="9" spans="1:18" ht="18" customHeight="1">
      <c r="A9" s="146" t="s">
        <v>72</v>
      </c>
      <c r="B9" s="46" t="s">
        <v>47</v>
      </c>
      <c r="C9" s="67">
        <v>45870</v>
      </c>
      <c r="D9" s="68" t="s">
        <v>29</v>
      </c>
      <c r="E9" s="45" t="s">
        <v>84</v>
      </c>
      <c r="F9" s="69" t="s">
        <v>46</v>
      </c>
      <c r="G9" s="70"/>
      <c r="H9" s="70"/>
      <c r="I9" s="70"/>
      <c r="J9" s="70">
        <v>1100</v>
      </c>
      <c r="K9" s="70">
        <v>1100</v>
      </c>
      <c r="L9" s="70">
        <v>1100</v>
      </c>
      <c r="M9" s="70">
        <v>1100</v>
      </c>
      <c r="N9" s="70">
        <v>1100</v>
      </c>
      <c r="O9" s="70">
        <v>1100</v>
      </c>
      <c r="P9" s="48"/>
    </row>
    <row r="10" spans="1:18" ht="18" customHeight="1">
      <c r="A10" s="147"/>
      <c r="B10" s="71" t="s">
        <v>73</v>
      </c>
      <c r="C10" s="72">
        <v>45870</v>
      </c>
      <c r="D10" s="85" t="s">
        <v>36</v>
      </c>
      <c r="E10" s="73"/>
      <c r="F10" s="74" t="s">
        <v>48</v>
      </c>
      <c r="G10" s="75"/>
      <c r="H10" s="75"/>
      <c r="I10" s="75"/>
      <c r="J10" s="75">
        <v>100</v>
      </c>
      <c r="K10" s="75">
        <v>100</v>
      </c>
      <c r="L10" s="75">
        <v>100</v>
      </c>
      <c r="M10" s="75">
        <v>100</v>
      </c>
      <c r="N10" s="75">
        <v>100</v>
      </c>
      <c r="O10" s="75">
        <v>100</v>
      </c>
      <c r="P10" s="50">
        <f>SUM(G10:O10)</f>
        <v>600</v>
      </c>
    </row>
    <row r="11" spans="1:18" ht="30" customHeight="1" thickBot="1">
      <c r="A11" s="148"/>
      <c r="B11" s="140" t="s">
        <v>103</v>
      </c>
      <c r="C11" s="149"/>
      <c r="D11" s="149"/>
      <c r="E11" s="150"/>
      <c r="F11" s="76" t="s">
        <v>49</v>
      </c>
      <c r="G11" s="77">
        <f t="shared" ref="G11:O11" si="0">ROUNDDOWN(IF(G9*G10&gt;50000,50000,G9*G10),0)</f>
        <v>0</v>
      </c>
      <c r="H11" s="77">
        <f t="shared" si="0"/>
        <v>0</v>
      </c>
      <c r="I11" s="77">
        <f t="shared" si="0"/>
        <v>0</v>
      </c>
      <c r="J11" s="77">
        <f t="shared" si="0"/>
        <v>50000</v>
      </c>
      <c r="K11" s="77">
        <f t="shared" si="0"/>
        <v>50000</v>
      </c>
      <c r="L11" s="77">
        <f t="shared" si="0"/>
        <v>50000</v>
      </c>
      <c r="M11" s="77">
        <f t="shared" si="0"/>
        <v>50000</v>
      </c>
      <c r="N11" s="77">
        <f t="shared" si="0"/>
        <v>50000</v>
      </c>
      <c r="O11" s="77">
        <f t="shared" si="0"/>
        <v>50000</v>
      </c>
      <c r="P11" s="78">
        <f>SUM(G11:O11)</f>
        <v>300000</v>
      </c>
    </row>
    <row r="12" spans="1:18" ht="18.5" customHeight="1">
      <c r="A12" s="137" t="s">
        <v>76</v>
      </c>
      <c r="B12" s="79"/>
      <c r="C12" s="80"/>
      <c r="D12" s="81" t="s">
        <v>29</v>
      </c>
      <c r="E12" s="82"/>
      <c r="F12" s="69" t="s">
        <v>46</v>
      </c>
      <c r="G12" s="83"/>
      <c r="H12" s="83"/>
      <c r="I12" s="104"/>
      <c r="J12" s="83"/>
      <c r="K12" s="83"/>
      <c r="L12" s="83"/>
      <c r="M12" s="83"/>
      <c r="N12" s="83"/>
      <c r="O12" s="83"/>
      <c r="P12" s="84"/>
    </row>
    <row r="13" spans="1:18" ht="18.5" customHeight="1">
      <c r="A13" s="138"/>
      <c r="B13" s="71" t="s">
        <v>73</v>
      </c>
      <c r="C13" s="89"/>
      <c r="D13" s="85" t="s">
        <v>36</v>
      </c>
      <c r="E13" s="90"/>
      <c r="F13" s="74" t="s">
        <v>48</v>
      </c>
      <c r="G13" s="86"/>
      <c r="H13" s="86"/>
      <c r="I13" s="105"/>
      <c r="J13" s="86"/>
      <c r="K13" s="86"/>
      <c r="L13" s="86"/>
      <c r="M13" s="86"/>
      <c r="N13" s="86"/>
      <c r="O13" s="86"/>
      <c r="P13" s="87">
        <f>SUM(G13:O13)</f>
        <v>0</v>
      </c>
    </row>
    <row r="14" spans="1:18" ht="30" customHeight="1" thickBot="1">
      <c r="A14" s="139"/>
      <c r="B14" s="140" t="s">
        <v>74</v>
      </c>
      <c r="C14" s="141"/>
      <c r="D14" s="141"/>
      <c r="E14" s="142"/>
      <c r="F14" s="76" t="s">
        <v>49</v>
      </c>
      <c r="G14" s="77">
        <f t="shared" ref="G14:O14" si="1">ROUNDDOWN(IF(G12*G13&gt;50000,50000,G12*G13),0)</f>
        <v>0</v>
      </c>
      <c r="H14" s="77">
        <f t="shared" si="1"/>
        <v>0</v>
      </c>
      <c r="I14" s="77">
        <f t="shared" si="1"/>
        <v>0</v>
      </c>
      <c r="J14" s="77">
        <f t="shared" si="1"/>
        <v>0</v>
      </c>
      <c r="K14" s="77">
        <f t="shared" si="1"/>
        <v>0</v>
      </c>
      <c r="L14" s="77">
        <f t="shared" si="1"/>
        <v>0</v>
      </c>
      <c r="M14" s="77">
        <f t="shared" si="1"/>
        <v>0</v>
      </c>
      <c r="N14" s="77">
        <f t="shared" si="1"/>
        <v>0</v>
      </c>
      <c r="O14" s="77">
        <f t="shared" si="1"/>
        <v>0</v>
      </c>
      <c r="P14" s="88">
        <f>SUM(G14:O14)</f>
        <v>0</v>
      </c>
    </row>
    <row r="15" spans="1:18" ht="18.5" customHeight="1">
      <c r="A15" s="137" t="s">
        <v>37</v>
      </c>
      <c r="B15" s="79"/>
      <c r="C15" s="80"/>
      <c r="D15" s="81" t="s">
        <v>29</v>
      </c>
      <c r="E15" s="82"/>
      <c r="F15" s="69" t="s">
        <v>46</v>
      </c>
      <c r="G15" s="83"/>
      <c r="H15" s="83"/>
      <c r="I15" s="83"/>
      <c r="J15" s="83"/>
      <c r="K15" s="83"/>
      <c r="L15" s="83"/>
      <c r="M15" s="83"/>
      <c r="N15" s="83"/>
      <c r="O15" s="83"/>
      <c r="P15" s="84"/>
    </row>
    <row r="16" spans="1:18" ht="18.5" customHeight="1">
      <c r="A16" s="138"/>
      <c r="B16" s="71" t="s">
        <v>73</v>
      </c>
      <c r="C16" s="89"/>
      <c r="D16" s="85" t="s">
        <v>36</v>
      </c>
      <c r="E16" s="90"/>
      <c r="F16" s="74" t="s">
        <v>48</v>
      </c>
      <c r="G16" s="86"/>
      <c r="H16" s="86"/>
      <c r="I16" s="86"/>
      <c r="J16" s="86"/>
      <c r="K16" s="86"/>
      <c r="L16" s="86"/>
      <c r="M16" s="86"/>
      <c r="N16" s="86"/>
      <c r="O16" s="86"/>
      <c r="P16" s="87">
        <f>SUM(G16:O16)</f>
        <v>0</v>
      </c>
    </row>
    <row r="17" spans="1:16" ht="30" customHeight="1" thickBot="1">
      <c r="A17" s="139"/>
      <c r="B17" s="140" t="s">
        <v>74</v>
      </c>
      <c r="C17" s="141"/>
      <c r="D17" s="141"/>
      <c r="E17" s="142"/>
      <c r="F17" s="76" t="s">
        <v>49</v>
      </c>
      <c r="G17" s="77">
        <f t="shared" ref="G17:O17" si="2">ROUNDDOWN(IF(G15*G16&gt;50000,50000,G15*G16),0)</f>
        <v>0</v>
      </c>
      <c r="H17" s="77">
        <f t="shared" si="2"/>
        <v>0</v>
      </c>
      <c r="I17" s="77">
        <f t="shared" si="2"/>
        <v>0</v>
      </c>
      <c r="J17" s="77">
        <f t="shared" si="2"/>
        <v>0</v>
      </c>
      <c r="K17" s="77">
        <f t="shared" si="2"/>
        <v>0</v>
      </c>
      <c r="L17" s="77">
        <f t="shared" si="2"/>
        <v>0</v>
      </c>
      <c r="M17" s="77">
        <f t="shared" si="2"/>
        <v>0</v>
      </c>
      <c r="N17" s="77">
        <f t="shared" si="2"/>
        <v>0</v>
      </c>
      <c r="O17" s="77">
        <f t="shared" si="2"/>
        <v>0</v>
      </c>
      <c r="P17" s="88">
        <f>SUM(G17:O17)</f>
        <v>0</v>
      </c>
    </row>
    <row r="18" spans="1:16" ht="18.5" customHeight="1">
      <c r="A18" s="137" t="s">
        <v>38</v>
      </c>
      <c r="B18" s="79"/>
      <c r="C18" s="80"/>
      <c r="D18" s="81" t="s">
        <v>29</v>
      </c>
      <c r="E18" s="82"/>
      <c r="F18" s="69" t="s">
        <v>46</v>
      </c>
      <c r="G18" s="83"/>
      <c r="H18" s="83"/>
      <c r="I18" s="83"/>
      <c r="J18" s="83"/>
      <c r="K18" s="83"/>
      <c r="L18" s="83"/>
      <c r="M18" s="83"/>
      <c r="N18" s="83"/>
      <c r="O18" s="83"/>
      <c r="P18" s="84"/>
    </row>
    <row r="19" spans="1:16" ht="18.5" customHeight="1">
      <c r="A19" s="138"/>
      <c r="B19" s="71" t="s">
        <v>73</v>
      </c>
      <c r="C19" s="89"/>
      <c r="D19" s="85" t="s">
        <v>36</v>
      </c>
      <c r="E19" s="90"/>
      <c r="F19" s="74" t="s">
        <v>48</v>
      </c>
      <c r="G19" s="86"/>
      <c r="H19" s="86"/>
      <c r="I19" s="86"/>
      <c r="J19" s="86"/>
      <c r="K19" s="86"/>
      <c r="L19" s="86"/>
      <c r="M19" s="86"/>
      <c r="N19" s="86"/>
      <c r="O19" s="86"/>
      <c r="P19" s="87">
        <f>SUM(G19:O19)</f>
        <v>0</v>
      </c>
    </row>
    <row r="20" spans="1:16" ht="30" customHeight="1" thickBot="1">
      <c r="A20" s="139"/>
      <c r="B20" s="140" t="s">
        <v>74</v>
      </c>
      <c r="C20" s="141"/>
      <c r="D20" s="141"/>
      <c r="E20" s="142"/>
      <c r="F20" s="76" t="s">
        <v>49</v>
      </c>
      <c r="G20" s="77">
        <f t="shared" ref="G20:O20" si="3">ROUNDDOWN(IF(G18*G19&gt;50000,50000,G18*G19),0)</f>
        <v>0</v>
      </c>
      <c r="H20" s="77">
        <f t="shared" si="3"/>
        <v>0</v>
      </c>
      <c r="I20" s="77">
        <f t="shared" si="3"/>
        <v>0</v>
      </c>
      <c r="J20" s="77">
        <f t="shared" si="3"/>
        <v>0</v>
      </c>
      <c r="K20" s="77">
        <f t="shared" si="3"/>
        <v>0</v>
      </c>
      <c r="L20" s="77">
        <f t="shared" si="3"/>
        <v>0</v>
      </c>
      <c r="M20" s="77">
        <f t="shared" si="3"/>
        <v>0</v>
      </c>
      <c r="N20" s="77">
        <f t="shared" si="3"/>
        <v>0</v>
      </c>
      <c r="O20" s="77">
        <f t="shared" si="3"/>
        <v>0</v>
      </c>
      <c r="P20" s="88">
        <f>SUM(G20:O20)</f>
        <v>0</v>
      </c>
    </row>
    <row r="21" spans="1:16" ht="18.5" customHeight="1">
      <c r="A21" s="137" t="s">
        <v>39</v>
      </c>
      <c r="B21" s="79"/>
      <c r="C21" s="80"/>
      <c r="D21" s="81" t="s">
        <v>29</v>
      </c>
      <c r="E21" s="82"/>
      <c r="F21" s="69" t="s">
        <v>46</v>
      </c>
      <c r="G21" s="83"/>
      <c r="H21" s="83"/>
      <c r="I21" s="83"/>
      <c r="J21" s="83"/>
      <c r="K21" s="83"/>
      <c r="L21" s="83"/>
      <c r="M21" s="83"/>
      <c r="N21" s="83"/>
      <c r="O21" s="83"/>
      <c r="P21" s="84"/>
    </row>
    <row r="22" spans="1:16" ht="18.5" customHeight="1">
      <c r="A22" s="138"/>
      <c r="B22" s="71" t="s">
        <v>73</v>
      </c>
      <c r="C22" s="89"/>
      <c r="D22" s="85" t="s">
        <v>36</v>
      </c>
      <c r="E22" s="90"/>
      <c r="F22" s="74" t="s">
        <v>48</v>
      </c>
      <c r="G22" s="86"/>
      <c r="H22" s="86"/>
      <c r="I22" s="86"/>
      <c r="J22" s="86"/>
      <c r="K22" s="86"/>
      <c r="L22" s="86"/>
      <c r="M22" s="86"/>
      <c r="N22" s="86"/>
      <c r="O22" s="86"/>
      <c r="P22" s="87">
        <f>SUM(G22:O22)</f>
        <v>0</v>
      </c>
    </row>
    <row r="23" spans="1:16" ht="30" customHeight="1" thickBot="1">
      <c r="A23" s="139"/>
      <c r="B23" s="140" t="s">
        <v>74</v>
      </c>
      <c r="C23" s="141"/>
      <c r="D23" s="141"/>
      <c r="E23" s="142"/>
      <c r="F23" s="76" t="s">
        <v>49</v>
      </c>
      <c r="G23" s="77">
        <f t="shared" ref="G23:O23" si="4">ROUNDDOWN(IF(G21*G22&gt;50000,50000,G21*G22),0)</f>
        <v>0</v>
      </c>
      <c r="H23" s="77">
        <f t="shared" si="4"/>
        <v>0</v>
      </c>
      <c r="I23" s="77">
        <f t="shared" si="4"/>
        <v>0</v>
      </c>
      <c r="J23" s="77">
        <f t="shared" si="4"/>
        <v>0</v>
      </c>
      <c r="K23" s="77">
        <f t="shared" si="4"/>
        <v>0</v>
      </c>
      <c r="L23" s="77">
        <f t="shared" si="4"/>
        <v>0</v>
      </c>
      <c r="M23" s="77">
        <f t="shared" si="4"/>
        <v>0</v>
      </c>
      <c r="N23" s="77">
        <f t="shared" si="4"/>
        <v>0</v>
      </c>
      <c r="O23" s="77">
        <f t="shared" si="4"/>
        <v>0</v>
      </c>
      <c r="P23" s="88">
        <f>SUM(G23:O23)</f>
        <v>0</v>
      </c>
    </row>
    <row r="24" spans="1:16" ht="18.5" customHeight="1">
      <c r="A24" s="137" t="s">
        <v>40</v>
      </c>
      <c r="B24" s="79"/>
      <c r="C24" s="80"/>
      <c r="D24" s="81" t="s">
        <v>29</v>
      </c>
      <c r="E24" s="82"/>
      <c r="F24" s="69" t="s">
        <v>46</v>
      </c>
      <c r="G24" s="83"/>
      <c r="H24" s="83"/>
      <c r="I24" s="83"/>
      <c r="J24" s="83"/>
      <c r="K24" s="83"/>
      <c r="L24" s="83"/>
      <c r="M24" s="83"/>
      <c r="N24" s="83"/>
      <c r="O24" s="83"/>
      <c r="P24" s="84"/>
    </row>
    <row r="25" spans="1:16" ht="18.5" customHeight="1">
      <c r="A25" s="138"/>
      <c r="B25" s="71" t="s">
        <v>73</v>
      </c>
      <c r="C25" s="89"/>
      <c r="D25" s="85" t="s">
        <v>36</v>
      </c>
      <c r="E25" s="90"/>
      <c r="F25" s="74" t="s">
        <v>48</v>
      </c>
      <c r="G25" s="86"/>
      <c r="H25" s="86"/>
      <c r="I25" s="86"/>
      <c r="J25" s="86"/>
      <c r="K25" s="86"/>
      <c r="L25" s="86"/>
      <c r="M25" s="86"/>
      <c r="N25" s="86"/>
      <c r="O25" s="86"/>
      <c r="P25" s="87">
        <f>SUM(G25:O25)</f>
        <v>0</v>
      </c>
    </row>
    <row r="26" spans="1:16" ht="30" customHeight="1" thickBot="1">
      <c r="A26" s="139"/>
      <c r="B26" s="140" t="s">
        <v>74</v>
      </c>
      <c r="C26" s="141"/>
      <c r="D26" s="141"/>
      <c r="E26" s="142"/>
      <c r="F26" s="76" t="s">
        <v>49</v>
      </c>
      <c r="G26" s="77">
        <f t="shared" ref="G26:O26" si="5">ROUNDDOWN(IF(G24*G25&gt;50000,50000,G24*G25),0)</f>
        <v>0</v>
      </c>
      <c r="H26" s="77">
        <f t="shared" si="5"/>
        <v>0</v>
      </c>
      <c r="I26" s="77">
        <f t="shared" si="5"/>
        <v>0</v>
      </c>
      <c r="J26" s="77">
        <f t="shared" si="5"/>
        <v>0</v>
      </c>
      <c r="K26" s="77">
        <f t="shared" si="5"/>
        <v>0</v>
      </c>
      <c r="L26" s="77">
        <f t="shared" si="5"/>
        <v>0</v>
      </c>
      <c r="M26" s="77">
        <f t="shared" si="5"/>
        <v>0</v>
      </c>
      <c r="N26" s="77">
        <f t="shared" si="5"/>
        <v>0</v>
      </c>
      <c r="O26" s="77">
        <f t="shared" si="5"/>
        <v>0</v>
      </c>
      <c r="P26" s="88">
        <f>SUM(G26:O26)</f>
        <v>0</v>
      </c>
    </row>
    <row r="27" spans="1:16" ht="18.5" customHeight="1">
      <c r="A27" s="137" t="s">
        <v>41</v>
      </c>
      <c r="B27" s="79"/>
      <c r="C27" s="80"/>
      <c r="D27" s="81" t="s">
        <v>29</v>
      </c>
      <c r="E27" s="82"/>
      <c r="F27" s="69" t="s">
        <v>46</v>
      </c>
      <c r="G27" s="83"/>
      <c r="H27" s="83"/>
      <c r="I27" s="83"/>
      <c r="J27" s="83"/>
      <c r="K27" s="83"/>
      <c r="L27" s="83"/>
      <c r="M27" s="83"/>
      <c r="N27" s="83"/>
      <c r="O27" s="83"/>
      <c r="P27" s="84"/>
    </row>
    <row r="28" spans="1:16" ht="18.5" customHeight="1">
      <c r="A28" s="138"/>
      <c r="B28" s="71" t="s">
        <v>73</v>
      </c>
      <c r="C28" s="89"/>
      <c r="D28" s="85" t="s">
        <v>36</v>
      </c>
      <c r="E28" s="90"/>
      <c r="F28" s="74" t="s">
        <v>48</v>
      </c>
      <c r="G28" s="86"/>
      <c r="H28" s="86"/>
      <c r="I28" s="86"/>
      <c r="J28" s="86"/>
      <c r="K28" s="86"/>
      <c r="L28" s="86"/>
      <c r="M28" s="86"/>
      <c r="N28" s="86"/>
      <c r="O28" s="86"/>
      <c r="P28" s="87">
        <f>SUM(G28:O28)</f>
        <v>0</v>
      </c>
    </row>
    <row r="29" spans="1:16" ht="30" customHeight="1" thickBot="1">
      <c r="A29" s="139"/>
      <c r="B29" s="140" t="s">
        <v>74</v>
      </c>
      <c r="C29" s="141"/>
      <c r="D29" s="141"/>
      <c r="E29" s="142"/>
      <c r="F29" s="76" t="s">
        <v>49</v>
      </c>
      <c r="G29" s="77">
        <f t="shared" ref="G29:O29" si="6">ROUNDDOWN(IF(G27*G28&gt;50000,50000,G27*G28),0)</f>
        <v>0</v>
      </c>
      <c r="H29" s="77">
        <f t="shared" si="6"/>
        <v>0</v>
      </c>
      <c r="I29" s="77">
        <f t="shared" si="6"/>
        <v>0</v>
      </c>
      <c r="J29" s="77">
        <f t="shared" si="6"/>
        <v>0</v>
      </c>
      <c r="K29" s="77">
        <f t="shared" si="6"/>
        <v>0</v>
      </c>
      <c r="L29" s="77">
        <f t="shared" si="6"/>
        <v>0</v>
      </c>
      <c r="M29" s="77">
        <f t="shared" si="6"/>
        <v>0</v>
      </c>
      <c r="N29" s="77">
        <f t="shared" si="6"/>
        <v>0</v>
      </c>
      <c r="O29" s="77">
        <f t="shared" si="6"/>
        <v>0</v>
      </c>
      <c r="P29" s="88">
        <f>SUM(G29:O29)</f>
        <v>0</v>
      </c>
    </row>
    <row r="30" spans="1:16" ht="18.5" customHeight="1">
      <c r="A30" s="137" t="s">
        <v>42</v>
      </c>
      <c r="B30" s="79"/>
      <c r="C30" s="80"/>
      <c r="D30" s="81" t="s">
        <v>29</v>
      </c>
      <c r="E30" s="82"/>
      <c r="F30" s="69" t="s">
        <v>46</v>
      </c>
      <c r="G30" s="83"/>
      <c r="H30" s="83"/>
      <c r="I30" s="83"/>
      <c r="J30" s="83"/>
      <c r="K30" s="83"/>
      <c r="L30" s="83"/>
      <c r="M30" s="83"/>
      <c r="N30" s="83"/>
      <c r="O30" s="83"/>
      <c r="P30" s="84"/>
    </row>
    <row r="31" spans="1:16" ht="18.5" customHeight="1">
      <c r="A31" s="138"/>
      <c r="B31" s="71" t="s">
        <v>73</v>
      </c>
      <c r="C31" s="89"/>
      <c r="D31" s="85" t="s">
        <v>36</v>
      </c>
      <c r="E31" s="90"/>
      <c r="F31" s="74" t="s">
        <v>48</v>
      </c>
      <c r="G31" s="86"/>
      <c r="H31" s="86"/>
      <c r="I31" s="86"/>
      <c r="J31" s="86"/>
      <c r="K31" s="86"/>
      <c r="L31" s="86"/>
      <c r="M31" s="86"/>
      <c r="N31" s="86"/>
      <c r="O31" s="86"/>
      <c r="P31" s="87">
        <f>SUM(G31:O31)</f>
        <v>0</v>
      </c>
    </row>
    <row r="32" spans="1:16" ht="30" customHeight="1" thickBot="1">
      <c r="A32" s="139"/>
      <c r="B32" s="140" t="s">
        <v>74</v>
      </c>
      <c r="C32" s="141"/>
      <c r="D32" s="141"/>
      <c r="E32" s="142"/>
      <c r="F32" s="76" t="s">
        <v>49</v>
      </c>
      <c r="G32" s="77">
        <f t="shared" ref="G32:O32" si="7">ROUNDDOWN(IF(G30*G31&gt;50000,50000,G30*G31),0)</f>
        <v>0</v>
      </c>
      <c r="H32" s="77">
        <f t="shared" si="7"/>
        <v>0</v>
      </c>
      <c r="I32" s="77">
        <f t="shared" si="7"/>
        <v>0</v>
      </c>
      <c r="J32" s="77">
        <f t="shared" si="7"/>
        <v>0</v>
      </c>
      <c r="K32" s="77">
        <f t="shared" si="7"/>
        <v>0</v>
      </c>
      <c r="L32" s="77">
        <f t="shared" si="7"/>
        <v>0</v>
      </c>
      <c r="M32" s="77">
        <f t="shared" si="7"/>
        <v>0</v>
      </c>
      <c r="N32" s="77">
        <f t="shared" si="7"/>
        <v>0</v>
      </c>
      <c r="O32" s="77">
        <f t="shared" si="7"/>
        <v>0</v>
      </c>
      <c r="P32" s="88">
        <f>SUM(G32:O32)</f>
        <v>0</v>
      </c>
    </row>
    <row r="33" spans="1:18" ht="18.5" customHeight="1">
      <c r="A33" s="137" t="s">
        <v>43</v>
      </c>
      <c r="B33" s="79"/>
      <c r="C33" s="80"/>
      <c r="D33" s="81" t="s">
        <v>29</v>
      </c>
      <c r="E33" s="82"/>
      <c r="F33" s="69" t="s">
        <v>46</v>
      </c>
      <c r="G33" s="83"/>
      <c r="H33" s="83"/>
      <c r="I33" s="83"/>
      <c r="J33" s="83"/>
      <c r="K33" s="83"/>
      <c r="L33" s="83"/>
      <c r="M33" s="83"/>
      <c r="N33" s="83"/>
      <c r="O33" s="83"/>
      <c r="P33" s="84"/>
    </row>
    <row r="34" spans="1:18" ht="18.5" customHeight="1">
      <c r="A34" s="138"/>
      <c r="B34" s="71" t="s">
        <v>73</v>
      </c>
      <c r="C34" s="89"/>
      <c r="D34" s="85" t="s">
        <v>36</v>
      </c>
      <c r="E34" s="90"/>
      <c r="F34" s="74" t="s">
        <v>48</v>
      </c>
      <c r="G34" s="86"/>
      <c r="H34" s="86"/>
      <c r="I34" s="86"/>
      <c r="J34" s="86"/>
      <c r="K34" s="86"/>
      <c r="L34" s="86"/>
      <c r="M34" s="86"/>
      <c r="N34" s="86"/>
      <c r="O34" s="86"/>
      <c r="P34" s="87">
        <f>SUM(G34:O34)</f>
        <v>0</v>
      </c>
    </row>
    <row r="35" spans="1:18" ht="30" customHeight="1" thickBot="1">
      <c r="A35" s="139"/>
      <c r="B35" s="140" t="s">
        <v>74</v>
      </c>
      <c r="C35" s="141"/>
      <c r="D35" s="141"/>
      <c r="E35" s="142"/>
      <c r="F35" s="76" t="s">
        <v>49</v>
      </c>
      <c r="G35" s="77">
        <f t="shared" ref="G35:O35" si="8">ROUNDDOWN(IF(G33*G34&gt;50000,50000,G33*G34),0)</f>
        <v>0</v>
      </c>
      <c r="H35" s="77">
        <f t="shared" si="8"/>
        <v>0</v>
      </c>
      <c r="I35" s="77">
        <f t="shared" si="8"/>
        <v>0</v>
      </c>
      <c r="J35" s="77">
        <f t="shared" si="8"/>
        <v>0</v>
      </c>
      <c r="K35" s="77">
        <f t="shared" si="8"/>
        <v>0</v>
      </c>
      <c r="L35" s="77">
        <f t="shared" si="8"/>
        <v>0</v>
      </c>
      <c r="M35" s="77">
        <f t="shared" si="8"/>
        <v>0</v>
      </c>
      <c r="N35" s="77">
        <f t="shared" si="8"/>
        <v>0</v>
      </c>
      <c r="O35" s="77">
        <f t="shared" si="8"/>
        <v>0</v>
      </c>
      <c r="P35" s="88">
        <f>SUM(G35:O35)</f>
        <v>0</v>
      </c>
    </row>
    <row r="36" spans="1:18" ht="18.5" customHeight="1">
      <c r="A36" s="137" t="s">
        <v>44</v>
      </c>
      <c r="B36" s="79"/>
      <c r="C36" s="80"/>
      <c r="D36" s="81" t="s">
        <v>29</v>
      </c>
      <c r="E36" s="82"/>
      <c r="F36" s="69" t="s">
        <v>46</v>
      </c>
      <c r="G36" s="83"/>
      <c r="H36" s="83"/>
      <c r="I36" s="83"/>
      <c r="J36" s="83"/>
      <c r="K36" s="83"/>
      <c r="L36" s="83"/>
      <c r="M36" s="83"/>
      <c r="N36" s="83"/>
      <c r="O36" s="83"/>
      <c r="P36" s="84"/>
    </row>
    <row r="37" spans="1:18" ht="18.5" customHeight="1">
      <c r="A37" s="138"/>
      <c r="B37" s="71" t="s">
        <v>73</v>
      </c>
      <c r="C37" s="89"/>
      <c r="D37" s="85" t="s">
        <v>36</v>
      </c>
      <c r="E37" s="90"/>
      <c r="F37" s="74" t="s">
        <v>48</v>
      </c>
      <c r="G37" s="86"/>
      <c r="H37" s="86"/>
      <c r="I37" s="86"/>
      <c r="J37" s="86"/>
      <c r="K37" s="86"/>
      <c r="L37" s="86"/>
      <c r="M37" s="86"/>
      <c r="N37" s="86"/>
      <c r="O37" s="86"/>
      <c r="P37" s="87">
        <f>SUM(G37:O37)</f>
        <v>0</v>
      </c>
    </row>
    <row r="38" spans="1:18" ht="30" customHeight="1" thickBot="1">
      <c r="A38" s="139"/>
      <c r="B38" s="140" t="s">
        <v>74</v>
      </c>
      <c r="C38" s="141"/>
      <c r="D38" s="141"/>
      <c r="E38" s="142"/>
      <c r="F38" s="76" t="s">
        <v>49</v>
      </c>
      <c r="G38" s="77">
        <f t="shared" ref="G38:O38" si="9">ROUNDDOWN(IF(G36*G37&gt;50000,50000,G36*G37),0)</f>
        <v>0</v>
      </c>
      <c r="H38" s="77">
        <f t="shared" si="9"/>
        <v>0</v>
      </c>
      <c r="I38" s="77">
        <f t="shared" si="9"/>
        <v>0</v>
      </c>
      <c r="J38" s="77">
        <f t="shared" si="9"/>
        <v>0</v>
      </c>
      <c r="K38" s="77">
        <f t="shared" si="9"/>
        <v>0</v>
      </c>
      <c r="L38" s="77">
        <f t="shared" si="9"/>
        <v>0</v>
      </c>
      <c r="M38" s="77">
        <f t="shared" si="9"/>
        <v>0</v>
      </c>
      <c r="N38" s="77">
        <f t="shared" si="9"/>
        <v>0</v>
      </c>
      <c r="O38" s="77">
        <f t="shared" si="9"/>
        <v>0</v>
      </c>
      <c r="P38" s="88">
        <f>SUM(G38:O38)</f>
        <v>0</v>
      </c>
    </row>
    <row r="39" spans="1:18" ht="18.5" customHeight="1">
      <c r="A39" s="137" t="s">
        <v>45</v>
      </c>
      <c r="B39" s="79"/>
      <c r="C39" s="80"/>
      <c r="D39" s="81" t="s">
        <v>29</v>
      </c>
      <c r="E39" s="82"/>
      <c r="F39" s="69" t="s">
        <v>46</v>
      </c>
      <c r="G39" s="83"/>
      <c r="H39" s="83"/>
      <c r="I39" s="83"/>
      <c r="J39" s="83"/>
      <c r="K39" s="83"/>
      <c r="L39" s="83"/>
      <c r="M39" s="83"/>
      <c r="N39" s="83"/>
      <c r="O39" s="83"/>
      <c r="P39" s="84"/>
    </row>
    <row r="40" spans="1:18" ht="18.5" customHeight="1">
      <c r="A40" s="138"/>
      <c r="B40" s="71" t="s">
        <v>73</v>
      </c>
      <c r="C40" s="89"/>
      <c r="D40" s="85" t="s">
        <v>36</v>
      </c>
      <c r="E40" s="90"/>
      <c r="F40" s="74" t="s">
        <v>48</v>
      </c>
      <c r="G40" s="86"/>
      <c r="H40" s="86"/>
      <c r="I40" s="86"/>
      <c r="J40" s="86"/>
      <c r="K40" s="86"/>
      <c r="L40" s="86"/>
      <c r="M40" s="86"/>
      <c r="N40" s="86"/>
      <c r="O40" s="86"/>
      <c r="P40" s="87">
        <f>SUM(G40:O40)</f>
        <v>0</v>
      </c>
    </row>
    <row r="41" spans="1:18" ht="30" customHeight="1" thickBot="1">
      <c r="A41" s="139"/>
      <c r="B41" s="140" t="s">
        <v>74</v>
      </c>
      <c r="C41" s="141"/>
      <c r="D41" s="141"/>
      <c r="E41" s="142"/>
      <c r="F41" s="76" t="s">
        <v>49</v>
      </c>
      <c r="G41" s="77">
        <f t="shared" ref="G41:O41" si="10">ROUNDDOWN(IF(G39*G40&gt;50000,50000,G39*G40),0)</f>
        <v>0</v>
      </c>
      <c r="H41" s="77">
        <f t="shared" si="10"/>
        <v>0</v>
      </c>
      <c r="I41" s="77">
        <f t="shared" si="10"/>
        <v>0</v>
      </c>
      <c r="J41" s="77">
        <f t="shared" si="10"/>
        <v>0</v>
      </c>
      <c r="K41" s="77">
        <f t="shared" si="10"/>
        <v>0</v>
      </c>
      <c r="L41" s="77">
        <f t="shared" si="10"/>
        <v>0</v>
      </c>
      <c r="M41" s="77">
        <f t="shared" si="10"/>
        <v>0</v>
      </c>
      <c r="N41" s="77">
        <f t="shared" si="10"/>
        <v>0</v>
      </c>
      <c r="O41" s="77">
        <f t="shared" si="10"/>
        <v>0</v>
      </c>
      <c r="P41" s="88">
        <f>SUM(G41:O41)</f>
        <v>0</v>
      </c>
    </row>
    <row r="42" spans="1:18" ht="18" customHeight="1" thickBot="1">
      <c r="A42" s="151" t="s">
        <v>30</v>
      </c>
      <c r="B42" s="152"/>
      <c r="C42" s="152"/>
      <c r="D42" s="152"/>
      <c r="E42" s="152"/>
      <c r="F42" s="152"/>
      <c r="G42" s="91">
        <f t="shared" ref="G42:O42" si="11">SUM(G14,G17,G20,G23,G26,G29,G32,G35,G38,G41)</f>
        <v>0</v>
      </c>
      <c r="H42" s="91">
        <f t="shared" si="11"/>
        <v>0</v>
      </c>
      <c r="I42" s="91">
        <f t="shared" si="11"/>
        <v>0</v>
      </c>
      <c r="J42" s="91">
        <f t="shared" si="11"/>
        <v>0</v>
      </c>
      <c r="K42" s="91">
        <f t="shared" si="11"/>
        <v>0</v>
      </c>
      <c r="L42" s="91">
        <f t="shared" si="11"/>
        <v>0</v>
      </c>
      <c r="M42" s="91">
        <f t="shared" si="11"/>
        <v>0</v>
      </c>
      <c r="N42" s="91">
        <f t="shared" si="11"/>
        <v>0</v>
      </c>
      <c r="O42" s="91">
        <f t="shared" si="11"/>
        <v>0</v>
      </c>
      <c r="P42" s="92">
        <f>SUM(G42:O42)</f>
        <v>0</v>
      </c>
      <c r="R42" s="42"/>
    </row>
    <row r="43" spans="1:18">
      <c r="A43" s="40"/>
      <c r="B43" s="40"/>
      <c r="C43" s="40"/>
      <c r="D43" s="40"/>
      <c r="E43" s="40"/>
      <c r="F43" s="40"/>
      <c r="G43" s="42"/>
      <c r="H43" s="42"/>
      <c r="I43" s="42"/>
      <c r="J43" s="42"/>
      <c r="K43" s="42"/>
      <c r="L43" s="42"/>
      <c r="M43" s="42"/>
      <c r="N43" s="42"/>
      <c r="O43" s="42"/>
    </row>
    <row r="44" spans="1:18" ht="15">
      <c r="B44" s="37"/>
      <c r="C44" s="37"/>
      <c r="D44" s="38"/>
      <c r="G44" s="41"/>
      <c r="H44" s="41"/>
    </row>
    <row r="45" spans="1:18" ht="30" customHeight="1">
      <c r="A45" s="153" t="s">
        <v>77</v>
      </c>
      <c r="B45" s="153"/>
      <c r="C45" s="62">
        <f>COUNTA(B51,B54,B57,B60,B63,B66,B69,B72,B75,B78)</f>
        <v>0</v>
      </c>
      <c r="D45" s="38"/>
      <c r="G45" s="41"/>
      <c r="H45" s="41"/>
    </row>
    <row r="46" spans="1:18" ht="15" thickBot="1"/>
    <row r="47" spans="1:18" ht="18" customHeight="1" thickBot="1">
      <c r="A47" s="93" t="s">
        <v>62</v>
      </c>
      <c r="B47" s="94" t="s">
        <v>33</v>
      </c>
      <c r="C47" s="95" t="s">
        <v>63</v>
      </c>
      <c r="D47" s="94" t="s">
        <v>64</v>
      </c>
      <c r="E47" s="96" t="s">
        <v>65</v>
      </c>
      <c r="F47" s="94" t="s">
        <v>34</v>
      </c>
      <c r="G47" s="97" t="str">
        <f t="shared" ref="G47:O47" si="12">G8</f>
        <v>5月</v>
      </c>
      <c r="H47" s="97" t="str">
        <f t="shared" si="12"/>
        <v>6月</v>
      </c>
      <c r="I47" s="97" t="str">
        <f t="shared" si="12"/>
        <v>7月</v>
      </c>
      <c r="J47" s="97" t="str">
        <f t="shared" si="12"/>
        <v>8月</v>
      </c>
      <c r="K47" s="97" t="str">
        <f t="shared" si="12"/>
        <v>9月</v>
      </c>
      <c r="L47" s="97" t="str">
        <f t="shared" si="12"/>
        <v>10月</v>
      </c>
      <c r="M47" s="97" t="str">
        <f t="shared" si="12"/>
        <v>11月</v>
      </c>
      <c r="N47" s="97" t="str">
        <f t="shared" si="12"/>
        <v>12月</v>
      </c>
      <c r="O47" s="97" t="str">
        <f t="shared" si="12"/>
        <v>1月</v>
      </c>
      <c r="P47" s="98" t="s">
        <v>35</v>
      </c>
      <c r="R47" s="43"/>
    </row>
    <row r="48" spans="1:18" ht="18" customHeight="1">
      <c r="A48" s="154" t="s">
        <v>72</v>
      </c>
      <c r="B48" s="46" t="s">
        <v>47</v>
      </c>
      <c r="C48" s="67">
        <v>45870</v>
      </c>
      <c r="D48" s="68" t="s">
        <v>29</v>
      </c>
      <c r="E48" s="45" t="s">
        <v>88</v>
      </c>
      <c r="F48" s="69" t="s">
        <v>46</v>
      </c>
      <c r="G48" s="47"/>
      <c r="H48" s="47"/>
      <c r="I48" s="47"/>
      <c r="J48" s="47">
        <v>1100</v>
      </c>
      <c r="K48" s="47">
        <v>1100</v>
      </c>
      <c r="L48" s="47">
        <v>1100</v>
      </c>
      <c r="M48" s="47">
        <v>1100</v>
      </c>
      <c r="N48" s="47">
        <v>1100</v>
      </c>
      <c r="O48" s="47">
        <v>1100</v>
      </c>
      <c r="P48" s="48"/>
    </row>
    <row r="49" spans="1:16" ht="18" customHeight="1">
      <c r="A49" s="155"/>
      <c r="B49" s="99" t="s">
        <v>73</v>
      </c>
      <c r="C49" s="72">
        <v>45748</v>
      </c>
      <c r="D49" s="85" t="s">
        <v>36</v>
      </c>
      <c r="E49" s="73"/>
      <c r="F49" s="74" t="s">
        <v>48</v>
      </c>
      <c r="G49" s="49"/>
      <c r="H49" s="49"/>
      <c r="I49" s="49"/>
      <c r="J49" s="49">
        <v>100</v>
      </c>
      <c r="K49" s="49">
        <v>100</v>
      </c>
      <c r="L49" s="49">
        <v>100</v>
      </c>
      <c r="M49" s="49">
        <v>100</v>
      </c>
      <c r="N49" s="49">
        <v>100</v>
      </c>
      <c r="O49" s="49">
        <v>100</v>
      </c>
      <c r="P49" s="50">
        <f>SUM(G49:O49)</f>
        <v>600</v>
      </c>
    </row>
    <row r="50" spans="1:16" ht="30" customHeight="1" thickBot="1">
      <c r="A50" s="156"/>
      <c r="B50" s="140" t="s">
        <v>107</v>
      </c>
      <c r="C50" s="149"/>
      <c r="D50" s="149"/>
      <c r="E50" s="150"/>
      <c r="F50" s="76" t="s">
        <v>49</v>
      </c>
      <c r="G50" s="77">
        <f t="shared" ref="G50:O50" si="13">ROUNDDOWN(IF(G48*G49&gt;30000,30000,G48*G49),0)</f>
        <v>0</v>
      </c>
      <c r="H50" s="77">
        <f t="shared" si="13"/>
        <v>0</v>
      </c>
      <c r="I50" s="77">
        <f t="shared" si="13"/>
        <v>0</v>
      </c>
      <c r="J50" s="77">
        <f t="shared" si="13"/>
        <v>30000</v>
      </c>
      <c r="K50" s="77">
        <f t="shared" si="13"/>
        <v>30000</v>
      </c>
      <c r="L50" s="77">
        <f t="shared" si="13"/>
        <v>30000</v>
      </c>
      <c r="M50" s="77">
        <f t="shared" si="13"/>
        <v>30000</v>
      </c>
      <c r="N50" s="77">
        <f t="shared" si="13"/>
        <v>30000</v>
      </c>
      <c r="O50" s="77">
        <f t="shared" si="13"/>
        <v>30000</v>
      </c>
      <c r="P50" s="78">
        <f>SUM(G50:O50)</f>
        <v>180000</v>
      </c>
    </row>
    <row r="51" spans="1:16" ht="18" customHeight="1">
      <c r="A51" s="157" t="s">
        <v>76</v>
      </c>
      <c r="B51" s="100"/>
      <c r="C51" s="80"/>
      <c r="D51" s="81"/>
      <c r="E51" s="82"/>
      <c r="F51" s="69" t="s">
        <v>46</v>
      </c>
      <c r="G51" s="47"/>
      <c r="H51" s="47"/>
      <c r="I51" s="47"/>
      <c r="J51" s="47"/>
      <c r="K51" s="47"/>
      <c r="L51" s="47"/>
      <c r="M51" s="47"/>
      <c r="N51" s="47"/>
      <c r="O51" s="47"/>
      <c r="P51" s="84"/>
    </row>
    <row r="52" spans="1:16" ht="18" customHeight="1">
      <c r="A52" s="158"/>
      <c r="B52" s="99" t="s">
        <v>73</v>
      </c>
      <c r="C52" s="89"/>
      <c r="D52" s="85" t="s">
        <v>36</v>
      </c>
      <c r="E52" s="90"/>
      <c r="F52" s="74" t="s">
        <v>48</v>
      </c>
      <c r="G52" s="49"/>
      <c r="H52" s="49"/>
      <c r="I52" s="49"/>
      <c r="J52" s="49"/>
      <c r="K52" s="49"/>
      <c r="L52" s="49"/>
      <c r="M52" s="49"/>
      <c r="N52" s="49"/>
      <c r="O52" s="49"/>
      <c r="P52" s="87">
        <f>SUM(G52:O52)</f>
        <v>0</v>
      </c>
    </row>
    <row r="53" spans="1:16" ht="30" customHeight="1" thickBot="1">
      <c r="A53" s="159"/>
      <c r="B53" s="140" t="s">
        <v>78</v>
      </c>
      <c r="C53" s="141"/>
      <c r="D53" s="141"/>
      <c r="E53" s="142"/>
      <c r="F53" s="76" t="s">
        <v>49</v>
      </c>
      <c r="G53" s="77">
        <f t="shared" ref="G53:O53" si="14">ROUNDDOWN(IF(G51*G52&gt;30000,30000,G51*G52),0)</f>
        <v>0</v>
      </c>
      <c r="H53" s="77">
        <f t="shared" si="14"/>
        <v>0</v>
      </c>
      <c r="I53" s="77">
        <f t="shared" si="14"/>
        <v>0</v>
      </c>
      <c r="J53" s="77">
        <f t="shared" si="14"/>
        <v>0</v>
      </c>
      <c r="K53" s="77">
        <f t="shared" si="14"/>
        <v>0</v>
      </c>
      <c r="L53" s="77">
        <f t="shared" si="14"/>
        <v>0</v>
      </c>
      <c r="M53" s="77">
        <f t="shared" si="14"/>
        <v>0</v>
      </c>
      <c r="N53" s="77">
        <f t="shared" si="14"/>
        <v>0</v>
      </c>
      <c r="O53" s="77">
        <f t="shared" si="14"/>
        <v>0</v>
      </c>
      <c r="P53" s="88">
        <f>SUM(G53:O53)</f>
        <v>0</v>
      </c>
    </row>
    <row r="54" spans="1:16" ht="18" customHeight="1">
      <c r="A54" s="157" t="s">
        <v>37</v>
      </c>
      <c r="B54" s="100"/>
      <c r="C54" s="80"/>
      <c r="D54" s="81"/>
      <c r="E54" s="82"/>
      <c r="F54" s="69" t="s">
        <v>46</v>
      </c>
      <c r="G54" s="47"/>
      <c r="H54" s="47"/>
      <c r="I54" s="47"/>
      <c r="J54" s="47"/>
      <c r="K54" s="47"/>
      <c r="L54" s="47"/>
      <c r="M54" s="47"/>
      <c r="N54" s="47"/>
      <c r="O54" s="47"/>
      <c r="P54" s="84"/>
    </row>
    <row r="55" spans="1:16" ht="18" customHeight="1">
      <c r="A55" s="158"/>
      <c r="B55" s="99" t="s">
        <v>73</v>
      </c>
      <c r="C55" s="89"/>
      <c r="D55" s="85" t="s">
        <v>36</v>
      </c>
      <c r="E55" s="90"/>
      <c r="F55" s="74" t="s">
        <v>48</v>
      </c>
      <c r="G55" s="49"/>
      <c r="H55" s="49"/>
      <c r="I55" s="49"/>
      <c r="J55" s="49"/>
      <c r="K55" s="49"/>
      <c r="L55" s="49"/>
      <c r="M55" s="49"/>
      <c r="N55" s="49"/>
      <c r="O55" s="49"/>
      <c r="P55" s="87">
        <f>SUM(G55:O55)</f>
        <v>0</v>
      </c>
    </row>
    <row r="56" spans="1:16" ht="30" customHeight="1" thickBot="1">
      <c r="A56" s="159"/>
      <c r="B56" s="140" t="s">
        <v>78</v>
      </c>
      <c r="C56" s="141"/>
      <c r="D56" s="141"/>
      <c r="E56" s="142"/>
      <c r="F56" s="76" t="s">
        <v>49</v>
      </c>
      <c r="G56" s="77">
        <f t="shared" ref="G56:O56" si="15">ROUNDDOWN(IF(G54*G55&gt;30000,30000,G54*G55),0)</f>
        <v>0</v>
      </c>
      <c r="H56" s="77">
        <f t="shared" si="15"/>
        <v>0</v>
      </c>
      <c r="I56" s="77">
        <f t="shared" si="15"/>
        <v>0</v>
      </c>
      <c r="J56" s="77">
        <f t="shared" si="15"/>
        <v>0</v>
      </c>
      <c r="K56" s="77">
        <f t="shared" si="15"/>
        <v>0</v>
      </c>
      <c r="L56" s="77">
        <f t="shared" si="15"/>
        <v>0</v>
      </c>
      <c r="M56" s="77">
        <f t="shared" si="15"/>
        <v>0</v>
      </c>
      <c r="N56" s="77">
        <f t="shared" si="15"/>
        <v>0</v>
      </c>
      <c r="O56" s="77">
        <f t="shared" si="15"/>
        <v>0</v>
      </c>
      <c r="P56" s="88">
        <f>SUM(G56:O56)</f>
        <v>0</v>
      </c>
    </row>
    <row r="57" spans="1:16" ht="18" customHeight="1">
      <c r="A57" s="157" t="s">
        <v>38</v>
      </c>
      <c r="B57" s="100"/>
      <c r="C57" s="80"/>
      <c r="D57" s="81"/>
      <c r="E57" s="82"/>
      <c r="F57" s="69" t="s">
        <v>46</v>
      </c>
      <c r="G57" s="47"/>
      <c r="H57" s="47"/>
      <c r="I57" s="47"/>
      <c r="J57" s="47"/>
      <c r="K57" s="47"/>
      <c r="L57" s="47"/>
      <c r="M57" s="47"/>
      <c r="N57" s="47"/>
      <c r="O57" s="47"/>
      <c r="P57" s="84"/>
    </row>
    <row r="58" spans="1:16" ht="18" customHeight="1">
      <c r="A58" s="158"/>
      <c r="B58" s="99" t="s">
        <v>73</v>
      </c>
      <c r="C58" s="89"/>
      <c r="D58" s="85" t="s">
        <v>36</v>
      </c>
      <c r="E58" s="90"/>
      <c r="F58" s="74" t="s">
        <v>48</v>
      </c>
      <c r="G58" s="49"/>
      <c r="H58" s="49"/>
      <c r="I58" s="49"/>
      <c r="J58" s="49"/>
      <c r="K58" s="49"/>
      <c r="L58" s="49"/>
      <c r="M58" s="49"/>
      <c r="N58" s="49"/>
      <c r="O58" s="49"/>
      <c r="P58" s="87">
        <f>SUM(G58:O58)</f>
        <v>0</v>
      </c>
    </row>
    <row r="59" spans="1:16" ht="30" customHeight="1" thickBot="1">
      <c r="A59" s="159"/>
      <c r="B59" s="140" t="s">
        <v>78</v>
      </c>
      <c r="C59" s="141"/>
      <c r="D59" s="141"/>
      <c r="E59" s="142"/>
      <c r="F59" s="76" t="s">
        <v>49</v>
      </c>
      <c r="G59" s="77">
        <f t="shared" ref="G59:O59" si="16">ROUNDDOWN(IF(G57*G58&gt;30000,30000,G57*G58),0)</f>
        <v>0</v>
      </c>
      <c r="H59" s="77">
        <f t="shared" si="16"/>
        <v>0</v>
      </c>
      <c r="I59" s="77">
        <f t="shared" si="16"/>
        <v>0</v>
      </c>
      <c r="J59" s="77">
        <f t="shared" si="16"/>
        <v>0</v>
      </c>
      <c r="K59" s="77">
        <f t="shared" si="16"/>
        <v>0</v>
      </c>
      <c r="L59" s="77">
        <f t="shared" si="16"/>
        <v>0</v>
      </c>
      <c r="M59" s="77">
        <f t="shared" si="16"/>
        <v>0</v>
      </c>
      <c r="N59" s="77">
        <f t="shared" si="16"/>
        <v>0</v>
      </c>
      <c r="O59" s="77">
        <f t="shared" si="16"/>
        <v>0</v>
      </c>
      <c r="P59" s="88">
        <f>SUM(G59:O59)</f>
        <v>0</v>
      </c>
    </row>
    <row r="60" spans="1:16" ht="18" customHeight="1">
      <c r="A60" s="157" t="s">
        <v>39</v>
      </c>
      <c r="B60" s="100"/>
      <c r="C60" s="80"/>
      <c r="D60" s="81"/>
      <c r="E60" s="82"/>
      <c r="F60" s="69" t="s">
        <v>46</v>
      </c>
      <c r="G60" s="47"/>
      <c r="H60" s="47"/>
      <c r="I60" s="47"/>
      <c r="J60" s="47"/>
      <c r="K60" s="47"/>
      <c r="L60" s="47"/>
      <c r="M60" s="47"/>
      <c r="N60" s="47"/>
      <c r="O60" s="47"/>
      <c r="P60" s="84"/>
    </row>
    <row r="61" spans="1:16" ht="18" customHeight="1">
      <c r="A61" s="158"/>
      <c r="B61" s="99" t="s">
        <v>73</v>
      </c>
      <c r="C61" s="89"/>
      <c r="D61" s="85" t="s">
        <v>36</v>
      </c>
      <c r="E61" s="90"/>
      <c r="F61" s="74" t="s">
        <v>48</v>
      </c>
      <c r="G61" s="49"/>
      <c r="H61" s="49"/>
      <c r="I61" s="49"/>
      <c r="J61" s="49"/>
      <c r="K61" s="49"/>
      <c r="L61" s="49"/>
      <c r="M61" s="49"/>
      <c r="N61" s="49"/>
      <c r="O61" s="49"/>
      <c r="P61" s="87">
        <f>SUM(G61:O61)</f>
        <v>0</v>
      </c>
    </row>
    <row r="62" spans="1:16" ht="30" customHeight="1" thickBot="1">
      <c r="A62" s="159"/>
      <c r="B62" s="140" t="s">
        <v>78</v>
      </c>
      <c r="C62" s="141"/>
      <c r="D62" s="141"/>
      <c r="E62" s="142"/>
      <c r="F62" s="76" t="s">
        <v>49</v>
      </c>
      <c r="G62" s="77">
        <f t="shared" ref="G62:O62" si="17">ROUNDDOWN(IF(G60*G61&gt;30000,30000,G60*G61),0)</f>
        <v>0</v>
      </c>
      <c r="H62" s="77">
        <f t="shared" si="17"/>
        <v>0</v>
      </c>
      <c r="I62" s="77">
        <f t="shared" si="17"/>
        <v>0</v>
      </c>
      <c r="J62" s="77">
        <f t="shared" si="17"/>
        <v>0</v>
      </c>
      <c r="K62" s="77">
        <f t="shared" si="17"/>
        <v>0</v>
      </c>
      <c r="L62" s="77">
        <f t="shared" si="17"/>
        <v>0</v>
      </c>
      <c r="M62" s="77">
        <f t="shared" si="17"/>
        <v>0</v>
      </c>
      <c r="N62" s="77">
        <f t="shared" si="17"/>
        <v>0</v>
      </c>
      <c r="O62" s="77">
        <f t="shared" si="17"/>
        <v>0</v>
      </c>
      <c r="P62" s="88">
        <f>SUM(G62:O62)</f>
        <v>0</v>
      </c>
    </row>
    <row r="63" spans="1:16" ht="18" customHeight="1">
      <c r="A63" s="157" t="s">
        <v>40</v>
      </c>
      <c r="B63" s="100"/>
      <c r="C63" s="80"/>
      <c r="D63" s="81"/>
      <c r="E63" s="82"/>
      <c r="F63" s="69" t="s">
        <v>46</v>
      </c>
      <c r="G63" s="47"/>
      <c r="H63" s="47"/>
      <c r="I63" s="47"/>
      <c r="J63" s="47"/>
      <c r="K63" s="47"/>
      <c r="L63" s="47"/>
      <c r="M63" s="47"/>
      <c r="N63" s="47"/>
      <c r="O63" s="47"/>
      <c r="P63" s="84"/>
    </row>
    <row r="64" spans="1:16" ht="18" customHeight="1">
      <c r="A64" s="158"/>
      <c r="B64" s="99" t="s">
        <v>73</v>
      </c>
      <c r="C64" s="89"/>
      <c r="D64" s="85" t="s">
        <v>36</v>
      </c>
      <c r="E64" s="90"/>
      <c r="F64" s="74" t="s">
        <v>48</v>
      </c>
      <c r="G64" s="49"/>
      <c r="H64" s="49"/>
      <c r="I64" s="49"/>
      <c r="J64" s="49"/>
      <c r="K64" s="49"/>
      <c r="L64" s="49"/>
      <c r="M64" s="49"/>
      <c r="N64" s="49"/>
      <c r="O64" s="49"/>
      <c r="P64" s="87">
        <f>SUM(G64:O64)</f>
        <v>0</v>
      </c>
    </row>
    <row r="65" spans="1:16" ht="30" customHeight="1" thickBot="1">
      <c r="A65" s="159"/>
      <c r="B65" s="140" t="s">
        <v>78</v>
      </c>
      <c r="C65" s="141"/>
      <c r="D65" s="141"/>
      <c r="E65" s="142"/>
      <c r="F65" s="76" t="s">
        <v>49</v>
      </c>
      <c r="G65" s="77">
        <f t="shared" ref="G65:O65" si="18">ROUNDDOWN(IF(G63*G64&gt;30000,30000,G63*G64),0)</f>
        <v>0</v>
      </c>
      <c r="H65" s="77">
        <f t="shared" si="18"/>
        <v>0</v>
      </c>
      <c r="I65" s="77">
        <f t="shared" si="18"/>
        <v>0</v>
      </c>
      <c r="J65" s="77">
        <f t="shared" si="18"/>
        <v>0</v>
      </c>
      <c r="K65" s="77">
        <f t="shared" si="18"/>
        <v>0</v>
      </c>
      <c r="L65" s="77">
        <f t="shared" si="18"/>
        <v>0</v>
      </c>
      <c r="M65" s="77">
        <f t="shared" si="18"/>
        <v>0</v>
      </c>
      <c r="N65" s="77">
        <f t="shared" si="18"/>
        <v>0</v>
      </c>
      <c r="O65" s="77">
        <f t="shared" si="18"/>
        <v>0</v>
      </c>
      <c r="P65" s="88">
        <f>SUM(G65:O65)</f>
        <v>0</v>
      </c>
    </row>
    <row r="66" spans="1:16" ht="18" customHeight="1">
      <c r="A66" s="157" t="s">
        <v>41</v>
      </c>
      <c r="B66" s="100"/>
      <c r="C66" s="80"/>
      <c r="D66" s="81"/>
      <c r="E66" s="82"/>
      <c r="F66" s="69" t="s">
        <v>46</v>
      </c>
      <c r="G66" s="47"/>
      <c r="H66" s="47"/>
      <c r="I66" s="47"/>
      <c r="J66" s="47"/>
      <c r="K66" s="47"/>
      <c r="L66" s="47"/>
      <c r="M66" s="47"/>
      <c r="N66" s="47"/>
      <c r="O66" s="47"/>
      <c r="P66" s="84"/>
    </row>
    <row r="67" spans="1:16" ht="18" customHeight="1">
      <c r="A67" s="158"/>
      <c r="B67" s="99" t="s">
        <v>73</v>
      </c>
      <c r="C67" s="89"/>
      <c r="D67" s="85" t="s">
        <v>36</v>
      </c>
      <c r="E67" s="90"/>
      <c r="F67" s="74" t="s">
        <v>48</v>
      </c>
      <c r="G67" s="49"/>
      <c r="H67" s="49"/>
      <c r="I67" s="49"/>
      <c r="J67" s="49"/>
      <c r="K67" s="49"/>
      <c r="L67" s="49"/>
      <c r="M67" s="49"/>
      <c r="N67" s="49"/>
      <c r="O67" s="49"/>
      <c r="P67" s="87">
        <f>SUM(G67:O67)</f>
        <v>0</v>
      </c>
    </row>
    <row r="68" spans="1:16" ht="30" customHeight="1" thickBot="1">
      <c r="A68" s="159"/>
      <c r="B68" s="140" t="s">
        <v>78</v>
      </c>
      <c r="C68" s="141"/>
      <c r="D68" s="141"/>
      <c r="E68" s="142"/>
      <c r="F68" s="76" t="s">
        <v>49</v>
      </c>
      <c r="G68" s="77">
        <f t="shared" ref="G68:O68" si="19">ROUNDDOWN(IF(G66*G67&gt;30000,30000,G66*G67),0)</f>
        <v>0</v>
      </c>
      <c r="H68" s="77">
        <f t="shared" si="19"/>
        <v>0</v>
      </c>
      <c r="I68" s="77">
        <f t="shared" si="19"/>
        <v>0</v>
      </c>
      <c r="J68" s="77">
        <f t="shared" si="19"/>
        <v>0</v>
      </c>
      <c r="K68" s="77">
        <f t="shared" si="19"/>
        <v>0</v>
      </c>
      <c r="L68" s="77">
        <f t="shared" si="19"/>
        <v>0</v>
      </c>
      <c r="M68" s="77">
        <f t="shared" si="19"/>
        <v>0</v>
      </c>
      <c r="N68" s="77">
        <f t="shared" si="19"/>
        <v>0</v>
      </c>
      <c r="O68" s="77">
        <f t="shared" si="19"/>
        <v>0</v>
      </c>
      <c r="P68" s="88">
        <f>SUM(G68:O68)</f>
        <v>0</v>
      </c>
    </row>
    <row r="69" spans="1:16" ht="18" customHeight="1">
      <c r="A69" s="157" t="s">
        <v>42</v>
      </c>
      <c r="B69" s="100"/>
      <c r="C69" s="80"/>
      <c r="D69" s="81"/>
      <c r="E69" s="82"/>
      <c r="F69" s="69" t="s">
        <v>46</v>
      </c>
      <c r="G69" s="47"/>
      <c r="H69" s="47"/>
      <c r="I69" s="47"/>
      <c r="J69" s="47"/>
      <c r="K69" s="47"/>
      <c r="L69" s="47"/>
      <c r="M69" s="47"/>
      <c r="N69" s="47"/>
      <c r="O69" s="47"/>
      <c r="P69" s="84"/>
    </row>
    <row r="70" spans="1:16" ht="18" customHeight="1">
      <c r="A70" s="158"/>
      <c r="B70" s="99" t="s">
        <v>73</v>
      </c>
      <c r="C70" s="89"/>
      <c r="D70" s="85" t="s">
        <v>36</v>
      </c>
      <c r="E70" s="90"/>
      <c r="F70" s="74" t="s">
        <v>48</v>
      </c>
      <c r="G70" s="49"/>
      <c r="H70" s="49"/>
      <c r="I70" s="49"/>
      <c r="J70" s="49"/>
      <c r="K70" s="49"/>
      <c r="L70" s="49"/>
      <c r="M70" s="49"/>
      <c r="N70" s="49"/>
      <c r="O70" s="49"/>
      <c r="P70" s="87">
        <f>SUM(G70:O70)</f>
        <v>0</v>
      </c>
    </row>
    <row r="71" spans="1:16" ht="30" customHeight="1" thickBot="1">
      <c r="A71" s="159"/>
      <c r="B71" s="140" t="s">
        <v>78</v>
      </c>
      <c r="C71" s="141"/>
      <c r="D71" s="141"/>
      <c r="E71" s="142"/>
      <c r="F71" s="76" t="s">
        <v>49</v>
      </c>
      <c r="G71" s="77">
        <f t="shared" ref="G71:O71" si="20">ROUNDDOWN(IF(G69*G70&gt;30000,30000,G69*G70),0)</f>
        <v>0</v>
      </c>
      <c r="H71" s="77">
        <f t="shared" si="20"/>
        <v>0</v>
      </c>
      <c r="I71" s="77">
        <f t="shared" si="20"/>
        <v>0</v>
      </c>
      <c r="J71" s="77">
        <f t="shared" si="20"/>
        <v>0</v>
      </c>
      <c r="K71" s="77">
        <f t="shared" si="20"/>
        <v>0</v>
      </c>
      <c r="L71" s="77">
        <f t="shared" si="20"/>
        <v>0</v>
      </c>
      <c r="M71" s="77">
        <f t="shared" si="20"/>
        <v>0</v>
      </c>
      <c r="N71" s="77">
        <f t="shared" si="20"/>
        <v>0</v>
      </c>
      <c r="O71" s="77">
        <f t="shared" si="20"/>
        <v>0</v>
      </c>
      <c r="P71" s="88">
        <f>SUM(G71:O71)</f>
        <v>0</v>
      </c>
    </row>
    <row r="72" spans="1:16" ht="18" customHeight="1">
      <c r="A72" s="157" t="s">
        <v>43</v>
      </c>
      <c r="B72" s="100"/>
      <c r="C72" s="80"/>
      <c r="D72" s="81"/>
      <c r="E72" s="82"/>
      <c r="F72" s="69" t="s">
        <v>46</v>
      </c>
      <c r="G72" s="47"/>
      <c r="H72" s="47"/>
      <c r="I72" s="47"/>
      <c r="J72" s="47"/>
      <c r="K72" s="47"/>
      <c r="L72" s="47"/>
      <c r="M72" s="47"/>
      <c r="N72" s="47"/>
      <c r="O72" s="47"/>
      <c r="P72" s="84"/>
    </row>
    <row r="73" spans="1:16" ht="18" customHeight="1">
      <c r="A73" s="158"/>
      <c r="B73" s="99" t="s">
        <v>73</v>
      </c>
      <c r="C73" s="89"/>
      <c r="D73" s="85" t="s">
        <v>36</v>
      </c>
      <c r="E73" s="90"/>
      <c r="F73" s="74" t="s">
        <v>48</v>
      </c>
      <c r="G73" s="49"/>
      <c r="H73" s="49"/>
      <c r="I73" s="49"/>
      <c r="J73" s="49"/>
      <c r="K73" s="49"/>
      <c r="L73" s="49"/>
      <c r="M73" s="49"/>
      <c r="N73" s="49"/>
      <c r="O73" s="49"/>
      <c r="P73" s="87">
        <f>SUM(G73:O73)</f>
        <v>0</v>
      </c>
    </row>
    <row r="74" spans="1:16" ht="30" customHeight="1" thickBot="1">
      <c r="A74" s="159"/>
      <c r="B74" s="140" t="s">
        <v>78</v>
      </c>
      <c r="C74" s="141"/>
      <c r="D74" s="141"/>
      <c r="E74" s="142"/>
      <c r="F74" s="76" t="s">
        <v>49</v>
      </c>
      <c r="G74" s="77">
        <f t="shared" ref="G74:O74" si="21">ROUNDDOWN(IF(G72*G73&gt;30000,30000,G72*G73),0)</f>
        <v>0</v>
      </c>
      <c r="H74" s="77">
        <f t="shared" si="21"/>
        <v>0</v>
      </c>
      <c r="I74" s="77">
        <f t="shared" si="21"/>
        <v>0</v>
      </c>
      <c r="J74" s="77">
        <f t="shared" si="21"/>
        <v>0</v>
      </c>
      <c r="K74" s="77">
        <f t="shared" si="21"/>
        <v>0</v>
      </c>
      <c r="L74" s="77">
        <f t="shared" si="21"/>
        <v>0</v>
      </c>
      <c r="M74" s="77">
        <f t="shared" si="21"/>
        <v>0</v>
      </c>
      <c r="N74" s="77">
        <f t="shared" si="21"/>
        <v>0</v>
      </c>
      <c r="O74" s="77">
        <f t="shared" si="21"/>
        <v>0</v>
      </c>
      <c r="P74" s="88">
        <f>SUM(G74:O74)</f>
        <v>0</v>
      </c>
    </row>
    <row r="75" spans="1:16" ht="18" customHeight="1">
      <c r="A75" s="157" t="s">
        <v>44</v>
      </c>
      <c r="B75" s="100"/>
      <c r="C75" s="80"/>
      <c r="D75" s="81"/>
      <c r="E75" s="82"/>
      <c r="F75" s="69" t="s">
        <v>46</v>
      </c>
      <c r="G75" s="47"/>
      <c r="H75" s="47"/>
      <c r="I75" s="47"/>
      <c r="J75" s="47"/>
      <c r="K75" s="47"/>
      <c r="L75" s="47"/>
      <c r="M75" s="47"/>
      <c r="N75" s="47"/>
      <c r="O75" s="47"/>
      <c r="P75" s="84"/>
    </row>
    <row r="76" spans="1:16" ht="18" customHeight="1">
      <c r="A76" s="158"/>
      <c r="B76" s="99" t="s">
        <v>73</v>
      </c>
      <c r="C76" s="89"/>
      <c r="D76" s="85" t="s">
        <v>36</v>
      </c>
      <c r="E76" s="90"/>
      <c r="F76" s="74" t="s">
        <v>48</v>
      </c>
      <c r="G76" s="49"/>
      <c r="H76" s="49"/>
      <c r="I76" s="49"/>
      <c r="J76" s="49"/>
      <c r="K76" s="49"/>
      <c r="L76" s="49"/>
      <c r="M76" s="49"/>
      <c r="N76" s="49"/>
      <c r="O76" s="49"/>
      <c r="P76" s="87">
        <f>SUM(G76:O76)</f>
        <v>0</v>
      </c>
    </row>
    <row r="77" spans="1:16" ht="30" customHeight="1" thickBot="1">
      <c r="A77" s="159"/>
      <c r="B77" s="140" t="s">
        <v>78</v>
      </c>
      <c r="C77" s="141"/>
      <c r="D77" s="141"/>
      <c r="E77" s="142"/>
      <c r="F77" s="76" t="s">
        <v>49</v>
      </c>
      <c r="G77" s="77">
        <f t="shared" ref="G77:O77" si="22">ROUNDDOWN(IF(G75*G76&gt;30000,30000,G75*G76),0)</f>
        <v>0</v>
      </c>
      <c r="H77" s="77">
        <f t="shared" si="22"/>
        <v>0</v>
      </c>
      <c r="I77" s="77">
        <f t="shared" si="22"/>
        <v>0</v>
      </c>
      <c r="J77" s="77">
        <f t="shared" si="22"/>
        <v>0</v>
      </c>
      <c r="K77" s="77">
        <f t="shared" si="22"/>
        <v>0</v>
      </c>
      <c r="L77" s="77">
        <f t="shared" si="22"/>
        <v>0</v>
      </c>
      <c r="M77" s="77">
        <f t="shared" si="22"/>
        <v>0</v>
      </c>
      <c r="N77" s="77">
        <f t="shared" si="22"/>
        <v>0</v>
      </c>
      <c r="O77" s="77">
        <f t="shared" si="22"/>
        <v>0</v>
      </c>
      <c r="P77" s="88">
        <f>SUM(G77:O77)</f>
        <v>0</v>
      </c>
    </row>
    <row r="78" spans="1:16" ht="18" customHeight="1">
      <c r="A78" s="157" t="s">
        <v>45</v>
      </c>
      <c r="B78" s="100"/>
      <c r="C78" s="80"/>
      <c r="D78" s="81"/>
      <c r="E78" s="82"/>
      <c r="F78" s="69" t="s">
        <v>46</v>
      </c>
      <c r="G78" s="47"/>
      <c r="H78" s="47"/>
      <c r="I78" s="47"/>
      <c r="J78" s="47"/>
      <c r="K78" s="47"/>
      <c r="L78" s="47"/>
      <c r="M78" s="47"/>
      <c r="N78" s="47"/>
      <c r="O78" s="47"/>
      <c r="P78" s="84"/>
    </row>
    <row r="79" spans="1:16" ht="18" customHeight="1">
      <c r="A79" s="158"/>
      <c r="B79" s="99" t="s">
        <v>73</v>
      </c>
      <c r="C79" s="89"/>
      <c r="D79" s="85" t="s">
        <v>36</v>
      </c>
      <c r="E79" s="90"/>
      <c r="F79" s="74" t="s">
        <v>48</v>
      </c>
      <c r="G79" s="49"/>
      <c r="H79" s="49"/>
      <c r="I79" s="49"/>
      <c r="J79" s="49"/>
      <c r="K79" s="49"/>
      <c r="L79" s="49"/>
      <c r="M79" s="49"/>
      <c r="N79" s="49"/>
      <c r="O79" s="49"/>
      <c r="P79" s="87">
        <f>SUM(G79:O79)</f>
        <v>0</v>
      </c>
    </row>
    <row r="80" spans="1:16" ht="30" customHeight="1" thickBot="1">
      <c r="A80" s="159"/>
      <c r="B80" s="140" t="s">
        <v>78</v>
      </c>
      <c r="C80" s="141"/>
      <c r="D80" s="141"/>
      <c r="E80" s="142"/>
      <c r="F80" s="76" t="s">
        <v>49</v>
      </c>
      <c r="G80" s="77">
        <f t="shared" ref="G80:O80" si="23">ROUNDDOWN(IF(G78*G79&gt;30000,30000,G78*G79),0)</f>
        <v>0</v>
      </c>
      <c r="H80" s="77">
        <f t="shared" si="23"/>
        <v>0</v>
      </c>
      <c r="I80" s="77">
        <f t="shared" si="23"/>
        <v>0</v>
      </c>
      <c r="J80" s="77">
        <f t="shared" si="23"/>
        <v>0</v>
      </c>
      <c r="K80" s="77">
        <f t="shared" si="23"/>
        <v>0</v>
      </c>
      <c r="L80" s="77">
        <f t="shared" si="23"/>
        <v>0</v>
      </c>
      <c r="M80" s="77">
        <f t="shared" si="23"/>
        <v>0</v>
      </c>
      <c r="N80" s="77">
        <f t="shared" si="23"/>
        <v>0</v>
      </c>
      <c r="O80" s="77">
        <f t="shared" si="23"/>
        <v>0</v>
      </c>
      <c r="P80" s="88">
        <f>SUM(G80:O80)</f>
        <v>0</v>
      </c>
    </row>
    <row r="81" spans="1:16" ht="18" customHeight="1" thickBot="1">
      <c r="A81" s="151" t="s">
        <v>30</v>
      </c>
      <c r="B81" s="152"/>
      <c r="C81" s="152"/>
      <c r="D81" s="152"/>
      <c r="E81" s="152"/>
      <c r="F81" s="152"/>
      <c r="G81" s="91">
        <f t="shared" ref="G81:O81" si="24">SUM(G53,G56,G59,G62,G65,G68,G71,G74,G77,G80)</f>
        <v>0</v>
      </c>
      <c r="H81" s="91">
        <f t="shared" si="24"/>
        <v>0</v>
      </c>
      <c r="I81" s="91">
        <f t="shared" si="24"/>
        <v>0</v>
      </c>
      <c r="J81" s="91">
        <f t="shared" si="24"/>
        <v>0</v>
      </c>
      <c r="K81" s="91">
        <f t="shared" si="24"/>
        <v>0</v>
      </c>
      <c r="L81" s="91">
        <f t="shared" si="24"/>
        <v>0</v>
      </c>
      <c r="M81" s="91">
        <f t="shared" si="24"/>
        <v>0</v>
      </c>
      <c r="N81" s="91">
        <f t="shared" si="24"/>
        <v>0</v>
      </c>
      <c r="O81" s="91">
        <f t="shared" si="24"/>
        <v>0</v>
      </c>
      <c r="P81" s="92">
        <f>SUM(G81:O81)</f>
        <v>0</v>
      </c>
    </row>
    <row r="83" spans="1:16" s="30" customFormat="1" ht="15">
      <c r="A83" s="30" t="s">
        <v>105</v>
      </c>
    </row>
    <row r="84" spans="1:16" s="30" customFormat="1" ht="15">
      <c r="A84" s="30" t="s">
        <v>79</v>
      </c>
    </row>
    <row r="85" spans="1:16" s="30" customFormat="1" ht="15">
      <c r="A85" s="30" t="s">
        <v>89</v>
      </c>
    </row>
    <row r="86" spans="1:16" s="30" customFormat="1" ht="15">
      <c r="A86" s="30" t="s">
        <v>106</v>
      </c>
    </row>
    <row r="87" spans="1:16" s="30" customFormat="1" ht="15">
      <c r="A87" s="30" t="s">
        <v>108</v>
      </c>
    </row>
    <row r="88" spans="1:16" s="30" customFormat="1" ht="15">
      <c r="A88" s="30" t="s">
        <v>109</v>
      </c>
    </row>
    <row r="89" spans="1:16" s="30" customFormat="1" ht="15">
      <c r="A89" s="30" t="s">
        <v>80</v>
      </c>
    </row>
    <row r="90" spans="1:16" s="30" customFormat="1" ht="15">
      <c r="A90" s="30" t="s">
        <v>81</v>
      </c>
    </row>
    <row r="91" spans="1:16" ht="15">
      <c r="A91" s="44" t="s">
        <v>82</v>
      </c>
      <c r="B91" s="44"/>
    </row>
  </sheetData>
  <mergeCells count="50">
    <mergeCell ref="A81:F81"/>
    <mergeCell ref="A72:A74"/>
    <mergeCell ref="B74:E74"/>
    <mergeCell ref="A75:A77"/>
    <mergeCell ref="B77:E77"/>
    <mergeCell ref="A78:A80"/>
    <mergeCell ref="B80:E80"/>
    <mergeCell ref="A63:A65"/>
    <mergeCell ref="B65:E65"/>
    <mergeCell ref="A66:A68"/>
    <mergeCell ref="B68:E68"/>
    <mergeCell ref="A69:A71"/>
    <mergeCell ref="B71:E71"/>
    <mergeCell ref="A54:A56"/>
    <mergeCell ref="B56:E56"/>
    <mergeCell ref="A57:A59"/>
    <mergeCell ref="B59:E59"/>
    <mergeCell ref="A60:A62"/>
    <mergeCell ref="B62:E62"/>
    <mergeCell ref="A42:F42"/>
    <mergeCell ref="A45:B45"/>
    <mergeCell ref="A48:A50"/>
    <mergeCell ref="B50:E50"/>
    <mergeCell ref="A51:A53"/>
    <mergeCell ref="B53:E53"/>
    <mergeCell ref="A33:A35"/>
    <mergeCell ref="B35:E35"/>
    <mergeCell ref="A36:A38"/>
    <mergeCell ref="B38:E38"/>
    <mergeCell ref="A39:A41"/>
    <mergeCell ref="B41:E41"/>
    <mergeCell ref="A24:A26"/>
    <mergeCell ref="B26:E26"/>
    <mergeCell ref="A27:A29"/>
    <mergeCell ref="B29:E29"/>
    <mergeCell ref="A30:A32"/>
    <mergeCell ref="B32:E32"/>
    <mergeCell ref="A15:A17"/>
    <mergeCell ref="B17:E17"/>
    <mergeCell ref="A18:A20"/>
    <mergeCell ref="B20:E20"/>
    <mergeCell ref="A21:A23"/>
    <mergeCell ref="B23:E23"/>
    <mergeCell ref="A12:A14"/>
    <mergeCell ref="B14:E14"/>
    <mergeCell ref="A2:P2"/>
    <mergeCell ref="A4:D4"/>
    <mergeCell ref="A6:B6"/>
    <mergeCell ref="A9:A11"/>
    <mergeCell ref="B11:E11"/>
  </mergeCells>
  <phoneticPr fontId="3"/>
  <dataValidations count="1">
    <dataValidation type="list" allowBlank="1" showInputMessage="1" showErrorMessage="1" sqref="D9 D48 D36 D33 D30 D27 D24 D21 D18 D15 D78 D39 D12 D51 D54 D57 D60 D63 D66 D69 D72 D75" xr:uid="{AC9BF14C-9852-4044-80A6-2558E1F4B861}">
      <formula1>$Q$4:$Q$5</formula1>
    </dataValidation>
  </dataValidations>
  <pageMargins left="0.51181102362204722" right="0.51181102362204722" top="0.35433070866141736" bottom="0.35433070866141736" header="0.31496062992125984" footer="0.31496062992125984"/>
  <pageSetup paperSize="9" scale="67" fitToHeight="5" orientation="landscape" r:id="rId1"/>
  <headerFooter>
    <oddFooter>&amp;C&amp;P/&amp;N</oddFooter>
  </headerFooter>
  <rowBreaks count="3" manualBreakCount="3">
    <brk id="35" max="15" man="1"/>
    <brk id="42" max="15" man="1"/>
    <brk id="68"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ED98F-27CD-442C-9CA5-8EE03914A739}">
  <sheetPr>
    <tabColor theme="1"/>
    <pageSetUpPr fitToPage="1"/>
  </sheetPr>
  <dimension ref="A1:S92"/>
  <sheetViews>
    <sheetView showGridLines="0" zoomScaleNormal="100" zoomScaleSheetLayoutView="100" workbookViewId="0">
      <selection activeCell="S27" sqref="S27"/>
    </sheetView>
  </sheetViews>
  <sheetFormatPr baseColWidth="10" defaultColWidth="9" defaultRowHeight="14"/>
  <cols>
    <col min="1" max="1" width="7.33203125" style="39" customWidth="1"/>
    <col min="2" max="2" width="20" style="39" customWidth="1"/>
    <col min="3" max="3" width="12.5" style="39" bestFit="1" customWidth="1"/>
    <col min="4" max="4" width="9.6640625" style="39" bestFit="1" customWidth="1"/>
    <col min="5" max="5" width="12.33203125" style="39" customWidth="1"/>
    <col min="6" max="6" width="20" style="39" bestFit="1" customWidth="1"/>
    <col min="7" max="16" width="10.33203125" style="39" customWidth="1"/>
    <col min="17" max="17" width="12.1640625" style="39" customWidth="1"/>
    <col min="18" max="18" width="7.5" style="39" hidden="1" customWidth="1"/>
    <col min="19" max="19" width="19.5" style="39" bestFit="1" customWidth="1"/>
    <col min="20" max="16384" width="9" style="39"/>
  </cols>
  <sheetData>
    <row r="1" spans="1:19" ht="15">
      <c r="A1" s="44" t="s">
        <v>83</v>
      </c>
    </row>
    <row r="2" spans="1:19" ht="18.75" customHeight="1">
      <c r="A2" s="143" t="s">
        <v>58</v>
      </c>
      <c r="B2" s="143"/>
      <c r="C2" s="143"/>
      <c r="D2" s="143"/>
      <c r="E2" s="143"/>
      <c r="F2" s="143"/>
      <c r="G2" s="143"/>
      <c r="H2" s="143"/>
      <c r="I2" s="143"/>
      <c r="J2" s="143"/>
      <c r="K2" s="143"/>
      <c r="L2" s="143"/>
      <c r="M2" s="143"/>
      <c r="N2" s="143"/>
      <c r="O2" s="143"/>
      <c r="P2" s="143"/>
      <c r="Q2" s="143"/>
    </row>
    <row r="3" spans="1:19" ht="18.5" customHeight="1"/>
    <row r="4" spans="1:19" ht="30" customHeight="1">
      <c r="A4" s="144" t="s">
        <v>60</v>
      </c>
      <c r="B4" s="144"/>
      <c r="C4" s="144"/>
      <c r="D4" s="144"/>
      <c r="E4" s="62">
        <f>C6+C45</f>
        <v>0</v>
      </c>
      <c r="H4" s="41"/>
      <c r="I4" s="41"/>
      <c r="R4" s="30" t="s">
        <v>28</v>
      </c>
    </row>
    <row r="5" spans="1:19" ht="15" customHeight="1">
      <c r="B5" s="37"/>
      <c r="C5" s="37"/>
      <c r="D5" s="38"/>
      <c r="H5" s="41"/>
      <c r="I5" s="41"/>
      <c r="R5" s="39" t="s">
        <v>29</v>
      </c>
    </row>
    <row r="6" spans="1:19" ht="30" customHeight="1">
      <c r="A6" s="145" t="s">
        <v>61</v>
      </c>
      <c r="B6" s="145"/>
      <c r="C6" s="62">
        <f>COUNTA(B12,B15,B18,B21,B24,B27,B30,B33,B36,B39)</f>
        <v>0</v>
      </c>
    </row>
    <row r="7" spans="1:19" ht="15.5" customHeight="1" thickBot="1"/>
    <row r="8" spans="1:19" ht="25.5" customHeight="1" thickBot="1">
      <c r="A8" s="63" t="s">
        <v>62</v>
      </c>
      <c r="B8" s="101" t="s">
        <v>33</v>
      </c>
      <c r="C8" s="102" t="s">
        <v>63</v>
      </c>
      <c r="D8" s="101" t="s">
        <v>64</v>
      </c>
      <c r="E8" s="103" t="s">
        <v>65</v>
      </c>
      <c r="F8" s="64" t="s">
        <v>34</v>
      </c>
      <c r="G8" s="106" t="s">
        <v>96</v>
      </c>
      <c r="H8" s="106" t="s">
        <v>97</v>
      </c>
      <c r="I8" s="106" t="s">
        <v>98</v>
      </c>
      <c r="J8" s="106" t="s">
        <v>99</v>
      </c>
      <c r="K8" s="106" t="s">
        <v>100</v>
      </c>
      <c r="L8" s="106" t="s">
        <v>101</v>
      </c>
      <c r="M8" s="106" t="s">
        <v>102</v>
      </c>
      <c r="N8" s="106" t="s">
        <v>95</v>
      </c>
      <c r="O8" s="106" t="s">
        <v>94</v>
      </c>
      <c r="P8" s="106" t="s">
        <v>93</v>
      </c>
      <c r="Q8" s="66" t="s">
        <v>35</v>
      </c>
      <c r="S8" s="43"/>
    </row>
    <row r="9" spans="1:19" ht="18" customHeight="1">
      <c r="A9" s="146" t="s">
        <v>72</v>
      </c>
      <c r="B9" s="46" t="s">
        <v>47</v>
      </c>
      <c r="C9" s="67">
        <v>45870</v>
      </c>
      <c r="D9" s="68" t="s">
        <v>29</v>
      </c>
      <c r="E9" s="45" t="s">
        <v>84</v>
      </c>
      <c r="F9" s="69" t="s">
        <v>46</v>
      </c>
      <c r="G9" s="70"/>
      <c r="H9" s="70"/>
      <c r="I9" s="70"/>
      <c r="J9" s="70">
        <v>1100</v>
      </c>
      <c r="K9" s="70">
        <v>1100</v>
      </c>
      <c r="L9" s="70">
        <v>1100</v>
      </c>
      <c r="M9" s="70">
        <v>1100</v>
      </c>
      <c r="N9" s="70">
        <v>1100</v>
      </c>
      <c r="O9" s="70">
        <v>1100</v>
      </c>
      <c r="P9" s="70">
        <v>1100</v>
      </c>
      <c r="Q9" s="48"/>
    </row>
    <row r="10" spans="1:19" ht="18" customHeight="1">
      <c r="A10" s="147"/>
      <c r="B10" s="71" t="s">
        <v>73</v>
      </c>
      <c r="C10" s="72">
        <v>45870</v>
      </c>
      <c r="D10" s="85" t="s">
        <v>36</v>
      </c>
      <c r="E10" s="73"/>
      <c r="F10" s="74" t="s">
        <v>48</v>
      </c>
      <c r="G10" s="75"/>
      <c r="H10" s="75"/>
      <c r="I10" s="75"/>
      <c r="J10" s="75">
        <v>60</v>
      </c>
      <c r="K10" s="75">
        <v>100</v>
      </c>
      <c r="L10" s="75">
        <v>100</v>
      </c>
      <c r="M10" s="75">
        <v>100</v>
      </c>
      <c r="N10" s="75">
        <v>100</v>
      </c>
      <c r="O10" s="75">
        <v>100</v>
      </c>
      <c r="P10" s="75">
        <v>100</v>
      </c>
      <c r="Q10" s="50">
        <f>SUM(G10:P10)</f>
        <v>660</v>
      </c>
    </row>
    <row r="11" spans="1:19" ht="30" customHeight="1" thickBot="1">
      <c r="A11" s="148"/>
      <c r="B11" s="140" t="s">
        <v>103</v>
      </c>
      <c r="C11" s="149"/>
      <c r="D11" s="149"/>
      <c r="E11" s="150"/>
      <c r="F11" s="76" t="s">
        <v>49</v>
      </c>
      <c r="G11" s="77">
        <f t="shared" ref="G11:P11" si="0">ROUNDDOWN(IF(G9*G10&gt;50000,50000,G9*G10),0)</f>
        <v>0</v>
      </c>
      <c r="H11" s="77">
        <f t="shared" si="0"/>
        <v>0</v>
      </c>
      <c r="I11" s="77">
        <f t="shared" si="0"/>
        <v>0</v>
      </c>
      <c r="J11" s="77">
        <f t="shared" si="0"/>
        <v>50000</v>
      </c>
      <c r="K11" s="77">
        <f t="shared" si="0"/>
        <v>50000</v>
      </c>
      <c r="L11" s="77">
        <f t="shared" si="0"/>
        <v>50000</v>
      </c>
      <c r="M11" s="77">
        <f t="shared" si="0"/>
        <v>50000</v>
      </c>
      <c r="N11" s="77">
        <f t="shared" si="0"/>
        <v>50000</v>
      </c>
      <c r="O11" s="77">
        <f t="shared" si="0"/>
        <v>50000</v>
      </c>
      <c r="P11" s="77">
        <f t="shared" si="0"/>
        <v>50000</v>
      </c>
      <c r="Q11" s="78">
        <f>SUM(G11:P11)</f>
        <v>350000</v>
      </c>
    </row>
    <row r="12" spans="1:19" ht="18.5" customHeight="1">
      <c r="A12" s="137" t="s">
        <v>76</v>
      </c>
      <c r="B12" s="79"/>
      <c r="C12" s="80"/>
      <c r="D12" s="81" t="s">
        <v>29</v>
      </c>
      <c r="E12" s="82"/>
      <c r="F12" s="69" t="s">
        <v>46</v>
      </c>
      <c r="G12" s="83"/>
      <c r="H12" s="83"/>
      <c r="I12" s="83"/>
      <c r="J12" s="104"/>
      <c r="K12" s="83"/>
      <c r="L12" s="83"/>
      <c r="M12" s="83"/>
      <c r="N12" s="83"/>
      <c r="O12" s="83"/>
      <c r="P12" s="83"/>
      <c r="Q12" s="84"/>
    </row>
    <row r="13" spans="1:19" ht="18.5" customHeight="1">
      <c r="A13" s="138"/>
      <c r="B13" s="71" t="s">
        <v>73</v>
      </c>
      <c r="C13" s="89"/>
      <c r="D13" s="85" t="s">
        <v>36</v>
      </c>
      <c r="E13" s="90"/>
      <c r="F13" s="74" t="s">
        <v>48</v>
      </c>
      <c r="G13" s="86"/>
      <c r="H13" s="86"/>
      <c r="I13" s="86"/>
      <c r="J13" s="105"/>
      <c r="K13" s="86"/>
      <c r="L13" s="86"/>
      <c r="M13" s="86"/>
      <c r="N13" s="86"/>
      <c r="O13" s="86"/>
      <c r="P13" s="86"/>
      <c r="Q13" s="87">
        <f>SUM(G13:P13)</f>
        <v>0</v>
      </c>
    </row>
    <row r="14" spans="1:19" ht="30" customHeight="1" thickBot="1">
      <c r="A14" s="139"/>
      <c r="B14" s="140" t="s">
        <v>74</v>
      </c>
      <c r="C14" s="141"/>
      <c r="D14" s="141"/>
      <c r="E14" s="142"/>
      <c r="F14" s="76" t="s">
        <v>75</v>
      </c>
      <c r="G14" s="77">
        <f t="shared" ref="G14:P14" si="1">ROUNDDOWN(IF(G12*G13&gt;50000,50000,G12*G13),0)</f>
        <v>0</v>
      </c>
      <c r="H14" s="77">
        <f t="shared" si="1"/>
        <v>0</v>
      </c>
      <c r="I14" s="77">
        <f t="shared" si="1"/>
        <v>0</v>
      </c>
      <c r="J14" s="77">
        <f t="shared" si="1"/>
        <v>0</v>
      </c>
      <c r="K14" s="77">
        <f t="shared" si="1"/>
        <v>0</v>
      </c>
      <c r="L14" s="77">
        <f t="shared" si="1"/>
        <v>0</v>
      </c>
      <c r="M14" s="77">
        <f t="shared" si="1"/>
        <v>0</v>
      </c>
      <c r="N14" s="77">
        <f t="shared" si="1"/>
        <v>0</v>
      </c>
      <c r="O14" s="77">
        <f t="shared" si="1"/>
        <v>0</v>
      </c>
      <c r="P14" s="77">
        <f t="shared" si="1"/>
        <v>0</v>
      </c>
      <c r="Q14" s="88">
        <f>SUM(G14:P14)</f>
        <v>0</v>
      </c>
    </row>
    <row r="15" spans="1:19" ht="18.5" customHeight="1">
      <c r="A15" s="137" t="s">
        <v>37</v>
      </c>
      <c r="B15" s="79"/>
      <c r="C15" s="80"/>
      <c r="D15" s="81" t="s">
        <v>29</v>
      </c>
      <c r="E15" s="82"/>
      <c r="F15" s="69" t="s">
        <v>46</v>
      </c>
      <c r="G15" s="83"/>
      <c r="H15" s="83"/>
      <c r="I15" s="83"/>
      <c r="J15" s="83"/>
      <c r="K15" s="83"/>
      <c r="L15" s="83"/>
      <c r="M15" s="83"/>
      <c r="N15" s="83"/>
      <c r="O15" s="83"/>
      <c r="P15" s="83"/>
      <c r="Q15" s="84"/>
    </row>
    <row r="16" spans="1:19" ht="18.5" customHeight="1">
      <c r="A16" s="138"/>
      <c r="B16" s="71" t="s">
        <v>73</v>
      </c>
      <c r="C16" s="89"/>
      <c r="D16" s="85" t="s">
        <v>36</v>
      </c>
      <c r="E16" s="90"/>
      <c r="F16" s="74" t="s">
        <v>48</v>
      </c>
      <c r="G16" s="86"/>
      <c r="H16" s="86"/>
      <c r="I16" s="86"/>
      <c r="J16" s="86"/>
      <c r="K16" s="86"/>
      <c r="L16" s="86"/>
      <c r="M16" s="86"/>
      <c r="N16" s="86"/>
      <c r="O16" s="86"/>
      <c r="P16" s="86"/>
      <c r="Q16" s="87">
        <f>SUM(G16:P16)</f>
        <v>0</v>
      </c>
    </row>
    <row r="17" spans="1:17" ht="30" customHeight="1" thickBot="1">
      <c r="A17" s="139"/>
      <c r="B17" s="140" t="s">
        <v>74</v>
      </c>
      <c r="C17" s="141"/>
      <c r="D17" s="141"/>
      <c r="E17" s="142"/>
      <c r="F17" s="76" t="s">
        <v>75</v>
      </c>
      <c r="G17" s="77">
        <f t="shared" ref="G17:P17" si="2">ROUNDDOWN(IF(G15*G16&gt;50000,50000,G15*G16),0)</f>
        <v>0</v>
      </c>
      <c r="H17" s="77">
        <f t="shared" si="2"/>
        <v>0</v>
      </c>
      <c r="I17" s="77">
        <f t="shared" si="2"/>
        <v>0</v>
      </c>
      <c r="J17" s="77">
        <f t="shared" si="2"/>
        <v>0</v>
      </c>
      <c r="K17" s="77">
        <f t="shared" si="2"/>
        <v>0</v>
      </c>
      <c r="L17" s="77">
        <f t="shared" si="2"/>
        <v>0</v>
      </c>
      <c r="M17" s="77">
        <f t="shared" si="2"/>
        <v>0</v>
      </c>
      <c r="N17" s="77">
        <f t="shared" si="2"/>
        <v>0</v>
      </c>
      <c r="O17" s="77">
        <f t="shared" si="2"/>
        <v>0</v>
      </c>
      <c r="P17" s="77">
        <f t="shared" si="2"/>
        <v>0</v>
      </c>
      <c r="Q17" s="88">
        <f>SUM(G17:P17)</f>
        <v>0</v>
      </c>
    </row>
    <row r="18" spans="1:17" ht="18.5" customHeight="1">
      <c r="A18" s="137" t="s">
        <v>38</v>
      </c>
      <c r="B18" s="79"/>
      <c r="C18" s="80"/>
      <c r="D18" s="81" t="s">
        <v>29</v>
      </c>
      <c r="E18" s="82"/>
      <c r="F18" s="69" t="s">
        <v>46</v>
      </c>
      <c r="G18" s="83"/>
      <c r="H18" s="83"/>
      <c r="I18" s="83"/>
      <c r="J18" s="83"/>
      <c r="K18" s="83"/>
      <c r="L18" s="83"/>
      <c r="M18" s="83"/>
      <c r="N18" s="83"/>
      <c r="O18" s="83"/>
      <c r="P18" s="83"/>
      <c r="Q18" s="84"/>
    </row>
    <row r="19" spans="1:17" ht="18.5" customHeight="1">
      <c r="A19" s="138"/>
      <c r="B19" s="71" t="s">
        <v>73</v>
      </c>
      <c r="C19" s="89"/>
      <c r="D19" s="85" t="s">
        <v>36</v>
      </c>
      <c r="E19" s="90"/>
      <c r="F19" s="74" t="s">
        <v>48</v>
      </c>
      <c r="G19" s="86"/>
      <c r="H19" s="86"/>
      <c r="I19" s="86"/>
      <c r="J19" s="86"/>
      <c r="K19" s="86"/>
      <c r="L19" s="86"/>
      <c r="M19" s="86"/>
      <c r="N19" s="86"/>
      <c r="O19" s="86"/>
      <c r="P19" s="86"/>
      <c r="Q19" s="87">
        <f>SUM(G19:P19)</f>
        <v>0</v>
      </c>
    </row>
    <row r="20" spans="1:17" ht="30" customHeight="1" thickBot="1">
      <c r="A20" s="139"/>
      <c r="B20" s="140" t="s">
        <v>74</v>
      </c>
      <c r="C20" s="141"/>
      <c r="D20" s="141"/>
      <c r="E20" s="142"/>
      <c r="F20" s="76" t="s">
        <v>75</v>
      </c>
      <c r="G20" s="77">
        <f t="shared" ref="G20:P20" si="3">ROUNDDOWN(IF(G18*G19&gt;50000,50000,G18*G19),0)</f>
        <v>0</v>
      </c>
      <c r="H20" s="77">
        <f t="shared" si="3"/>
        <v>0</v>
      </c>
      <c r="I20" s="77">
        <f t="shared" si="3"/>
        <v>0</v>
      </c>
      <c r="J20" s="77">
        <f t="shared" si="3"/>
        <v>0</v>
      </c>
      <c r="K20" s="77">
        <f t="shared" si="3"/>
        <v>0</v>
      </c>
      <c r="L20" s="77">
        <f t="shared" si="3"/>
        <v>0</v>
      </c>
      <c r="M20" s="77">
        <f t="shared" si="3"/>
        <v>0</v>
      </c>
      <c r="N20" s="77">
        <f t="shared" si="3"/>
        <v>0</v>
      </c>
      <c r="O20" s="77">
        <f t="shared" si="3"/>
        <v>0</v>
      </c>
      <c r="P20" s="77">
        <f t="shared" si="3"/>
        <v>0</v>
      </c>
      <c r="Q20" s="88">
        <f>SUM(G20:P20)</f>
        <v>0</v>
      </c>
    </row>
    <row r="21" spans="1:17" ht="18.5" customHeight="1">
      <c r="A21" s="137" t="s">
        <v>39</v>
      </c>
      <c r="B21" s="79"/>
      <c r="C21" s="80"/>
      <c r="D21" s="81" t="s">
        <v>29</v>
      </c>
      <c r="E21" s="82"/>
      <c r="F21" s="69" t="s">
        <v>46</v>
      </c>
      <c r="G21" s="83"/>
      <c r="H21" s="83"/>
      <c r="I21" s="83"/>
      <c r="J21" s="83"/>
      <c r="K21" s="83"/>
      <c r="L21" s="83"/>
      <c r="M21" s="83"/>
      <c r="N21" s="83"/>
      <c r="O21" s="83"/>
      <c r="P21" s="83"/>
      <c r="Q21" s="84"/>
    </row>
    <row r="22" spans="1:17" ht="18.5" customHeight="1">
      <c r="A22" s="138"/>
      <c r="B22" s="71" t="s">
        <v>73</v>
      </c>
      <c r="C22" s="89"/>
      <c r="D22" s="85" t="s">
        <v>36</v>
      </c>
      <c r="E22" s="90"/>
      <c r="F22" s="74" t="s">
        <v>48</v>
      </c>
      <c r="G22" s="86"/>
      <c r="H22" s="86"/>
      <c r="I22" s="86"/>
      <c r="J22" s="86"/>
      <c r="K22" s="86"/>
      <c r="L22" s="86"/>
      <c r="M22" s="86"/>
      <c r="N22" s="86"/>
      <c r="O22" s="86"/>
      <c r="P22" s="86"/>
      <c r="Q22" s="87">
        <f>SUM(G22:P22)</f>
        <v>0</v>
      </c>
    </row>
    <row r="23" spans="1:17" ht="30" customHeight="1" thickBot="1">
      <c r="A23" s="139"/>
      <c r="B23" s="140" t="s">
        <v>74</v>
      </c>
      <c r="C23" s="141"/>
      <c r="D23" s="141"/>
      <c r="E23" s="142"/>
      <c r="F23" s="76" t="s">
        <v>75</v>
      </c>
      <c r="G23" s="77">
        <f t="shared" ref="G23:P23" si="4">ROUNDDOWN(IF(G21*G22&gt;50000,50000,G21*G22),0)</f>
        <v>0</v>
      </c>
      <c r="H23" s="77">
        <f t="shared" si="4"/>
        <v>0</v>
      </c>
      <c r="I23" s="77">
        <f t="shared" si="4"/>
        <v>0</v>
      </c>
      <c r="J23" s="77">
        <f t="shared" si="4"/>
        <v>0</v>
      </c>
      <c r="K23" s="77">
        <f t="shared" si="4"/>
        <v>0</v>
      </c>
      <c r="L23" s="77">
        <f t="shared" si="4"/>
        <v>0</v>
      </c>
      <c r="M23" s="77">
        <f t="shared" si="4"/>
        <v>0</v>
      </c>
      <c r="N23" s="77">
        <f t="shared" si="4"/>
        <v>0</v>
      </c>
      <c r="O23" s="77">
        <f t="shared" si="4"/>
        <v>0</v>
      </c>
      <c r="P23" s="77">
        <f t="shared" si="4"/>
        <v>0</v>
      </c>
      <c r="Q23" s="88">
        <f>SUM(G23:P23)</f>
        <v>0</v>
      </c>
    </row>
    <row r="24" spans="1:17" ht="18.5" customHeight="1">
      <c r="A24" s="137" t="s">
        <v>40</v>
      </c>
      <c r="B24" s="79"/>
      <c r="C24" s="80"/>
      <c r="D24" s="81" t="s">
        <v>29</v>
      </c>
      <c r="E24" s="82"/>
      <c r="F24" s="69" t="s">
        <v>46</v>
      </c>
      <c r="G24" s="83"/>
      <c r="H24" s="83"/>
      <c r="I24" s="83"/>
      <c r="J24" s="83"/>
      <c r="K24" s="83"/>
      <c r="L24" s="83"/>
      <c r="M24" s="83"/>
      <c r="N24" s="83"/>
      <c r="O24" s="83"/>
      <c r="P24" s="83"/>
      <c r="Q24" s="84"/>
    </row>
    <row r="25" spans="1:17" ht="18.5" customHeight="1">
      <c r="A25" s="138"/>
      <c r="B25" s="71" t="s">
        <v>73</v>
      </c>
      <c r="C25" s="89"/>
      <c r="D25" s="85" t="s">
        <v>36</v>
      </c>
      <c r="E25" s="90"/>
      <c r="F25" s="74" t="s">
        <v>48</v>
      </c>
      <c r="G25" s="86"/>
      <c r="H25" s="86"/>
      <c r="I25" s="86"/>
      <c r="J25" s="86"/>
      <c r="K25" s="86"/>
      <c r="L25" s="86"/>
      <c r="M25" s="86"/>
      <c r="N25" s="86"/>
      <c r="O25" s="86"/>
      <c r="P25" s="86"/>
      <c r="Q25" s="87">
        <f>SUM(G25:P25)</f>
        <v>0</v>
      </c>
    </row>
    <row r="26" spans="1:17" ht="30" customHeight="1" thickBot="1">
      <c r="A26" s="139"/>
      <c r="B26" s="140" t="s">
        <v>74</v>
      </c>
      <c r="C26" s="141"/>
      <c r="D26" s="141"/>
      <c r="E26" s="142"/>
      <c r="F26" s="76" t="s">
        <v>75</v>
      </c>
      <c r="G26" s="77">
        <f t="shared" ref="G26:P26" si="5">ROUNDDOWN(IF(G24*G25&gt;50000,50000,G24*G25),0)</f>
        <v>0</v>
      </c>
      <c r="H26" s="77">
        <f t="shared" si="5"/>
        <v>0</v>
      </c>
      <c r="I26" s="77">
        <f t="shared" si="5"/>
        <v>0</v>
      </c>
      <c r="J26" s="77">
        <f t="shared" si="5"/>
        <v>0</v>
      </c>
      <c r="K26" s="77">
        <f t="shared" si="5"/>
        <v>0</v>
      </c>
      <c r="L26" s="77">
        <f t="shared" si="5"/>
        <v>0</v>
      </c>
      <c r="M26" s="77">
        <f t="shared" si="5"/>
        <v>0</v>
      </c>
      <c r="N26" s="77">
        <f t="shared" si="5"/>
        <v>0</v>
      </c>
      <c r="O26" s="77">
        <f t="shared" si="5"/>
        <v>0</v>
      </c>
      <c r="P26" s="77">
        <f t="shared" si="5"/>
        <v>0</v>
      </c>
      <c r="Q26" s="88">
        <f>SUM(G26:P26)</f>
        <v>0</v>
      </c>
    </row>
    <row r="27" spans="1:17" ht="18.5" customHeight="1">
      <c r="A27" s="137" t="s">
        <v>41</v>
      </c>
      <c r="B27" s="79"/>
      <c r="C27" s="80"/>
      <c r="D27" s="81" t="s">
        <v>29</v>
      </c>
      <c r="E27" s="82"/>
      <c r="F27" s="69" t="s">
        <v>46</v>
      </c>
      <c r="G27" s="83"/>
      <c r="H27" s="83"/>
      <c r="I27" s="83"/>
      <c r="J27" s="83"/>
      <c r="K27" s="83"/>
      <c r="L27" s="83"/>
      <c r="M27" s="83"/>
      <c r="N27" s="83"/>
      <c r="O27" s="83"/>
      <c r="P27" s="83"/>
      <c r="Q27" s="84"/>
    </row>
    <row r="28" spans="1:17" ht="18.5" customHeight="1">
      <c r="A28" s="138"/>
      <c r="B28" s="71" t="s">
        <v>73</v>
      </c>
      <c r="C28" s="89"/>
      <c r="D28" s="85" t="s">
        <v>36</v>
      </c>
      <c r="E28" s="90"/>
      <c r="F28" s="74" t="s">
        <v>48</v>
      </c>
      <c r="G28" s="86"/>
      <c r="H28" s="86"/>
      <c r="I28" s="86"/>
      <c r="J28" s="86"/>
      <c r="K28" s="86"/>
      <c r="L28" s="86"/>
      <c r="M28" s="86"/>
      <c r="N28" s="86"/>
      <c r="O28" s="86"/>
      <c r="P28" s="86"/>
      <c r="Q28" s="87">
        <f>SUM(G28:P28)</f>
        <v>0</v>
      </c>
    </row>
    <row r="29" spans="1:17" ht="30" customHeight="1" thickBot="1">
      <c r="A29" s="139"/>
      <c r="B29" s="140" t="s">
        <v>74</v>
      </c>
      <c r="C29" s="141"/>
      <c r="D29" s="141"/>
      <c r="E29" s="142"/>
      <c r="F29" s="76" t="s">
        <v>75</v>
      </c>
      <c r="G29" s="77">
        <f t="shared" ref="G29:P29" si="6">ROUNDDOWN(IF(G27*G28&gt;50000,50000,G27*G28),0)</f>
        <v>0</v>
      </c>
      <c r="H29" s="77">
        <f t="shared" si="6"/>
        <v>0</v>
      </c>
      <c r="I29" s="77">
        <f t="shared" si="6"/>
        <v>0</v>
      </c>
      <c r="J29" s="77">
        <f t="shared" si="6"/>
        <v>0</v>
      </c>
      <c r="K29" s="77">
        <f t="shared" si="6"/>
        <v>0</v>
      </c>
      <c r="L29" s="77">
        <f t="shared" si="6"/>
        <v>0</v>
      </c>
      <c r="M29" s="77">
        <f t="shared" si="6"/>
        <v>0</v>
      </c>
      <c r="N29" s="77">
        <f t="shared" si="6"/>
        <v>0</v>
      </c>
      <c r="O29" s="77">
        <f t="shared" si="6"/>
        <v>0</v>
      </c>
      <c r="P29" s="77">
        <f t="shared" si="6"/>
        <v>0</v>
      </c>
      <c r="Q29" s="88">
        <f>SUM(G29:P29)</f>
        <v>0</v>
      </c>
    </row>
    <row r="30" spans="1:17" ht="18.5" customHeight="1">
      <c r="A30" s="137" t="s">
        <v>42</v>
      </c>
      <c r="B30" s="79"/>
      <c r="C30" s="80"/>
      <c r="D30" s="81" t="s">
        <v>29</v>
      </c>
      <c r="E30" s="82"/>
      <c r="F30" s="69" t="s">
        <v>46</v>
      </c>
      <c r="G30" s="83"/>
      <c r="H30" s="83"/>
      <c r="I30" s="83"/>
      <c r="J30" s="83"/>
      <c r="K30" s="83"/>
      <c r="L30" s="83"/>
      <c r="M30" s="83"/>
      <c r="N30" s="83"/>
      <c r="O30" s="83"/>
      <c r="P30" s="83"/>
      <c r="Q30" s="84"/>
    </row>
    <row r="31" spans="1:17" ht="18.5" customHeight="1">
      <c r="A31" s="138"/>
      <c r="B31" s="71" t="s">
        <v>73</v>
      </c>
      <c r="C31" s="89"/>
      <c r="D31" s="85" t="s">
        <v>36</v>
      </c>
      <c r="E31" s="90"/>
      <c r="F31" s="74" t="s">
        <v>48</v>
      </c>
      <c r="G31" s="86"/>
      <c r="H31" s="86"/>
      <c r="I31" s="86"/>
      <c r="J31" s="86"/>
      <c r="K31" s="86"/>
      <c r="L31" s="86"/>
      <c r="M31" s="86"/>
      <c r="N31" s="86"/>
      <c r="O31" s="86"/>
      <c r="P31" s="86"/>
      <c r="Q31" s="87">
        <f>SUM(G31:P31)</f>
        <v>0</v>
      </c>
    </row>
    <row r="32" spans="1:17" ht="30" customHeight="1" thickBot="1">
      <c r="A32" s="139"/>
      <c r="B32" s="140" t="s">
        <v>74</v>
      </c>
      <c r="C32" s="141"/>
      <c r="D32" s="141"/>
      <c r="E32" s="142"/>
      <c r="F32" s="76" t="s">
        <v>75</v>
      </c>
      <c r="G32" s="77">
        <f t="shared" ref="G32:P32" si="7">ROUNDDOWN(IF(G30*G31&gt;50000,50000,G30*G31),0)</f>
        <v>0</v>
      </c>
      <c r="H32" s="77">
        <f t="shared" si="7"/>
        <v>0</v>
      </c>
      <c r="I32" s="77">
        <f t="shared" si="7"/>
        <v>0</v>
      </c>
      <c r="J32" s="77">
        <f t="shared" si="7"/>
        <v>0</v>
      </c>
      <c r="K32" s="77">
        <f t="shared" si="7"/>
        <v>0</v>
      </c>
      <c r="L32" s="77">
        <f t="shared" si="7"/>
        <v>0</v>
      </c>
      <c r="M32" s="77">
        <f t="shared" si="7"/>
        <v>0</v>
      </c>
      <c r="N32" s="77">
        <f t="shared" si="7"/>
        <v>0</v>
      </c>
      <c r="O32" s="77">
        <f t="shared" si="7"/>
        <v>0</v>
      </c>
      <c r="P32" s="77">
        <f t="shared" si="7"/>
        <v>0</v>
      </c>
      <c r="Q32" s="88">
        <f>SUM(G32:P32)</f>
        <v>0</v>
      </c>
    </row>
    <row r="33" spans="1:19" ht="18.5" customHeight="1">
      <c r="A33" s="137" t="s">
        <v>43</v>
      </c>
      <c r="B33" s="79"/>
      <c r="C33" s="80"/>
      <c r="D33" s="81" t="s">
        <v>29</v>
      </c>
      <c r="E33" s="82"/>
      <c r="F33" s="69" t="s">
        <v>46</v>
      </c>
      <c r="G33" s="83"/>
      <c r="H33" s="83"/>
      <c r="I33" s="83"/>
      <c r="J33" s="83"/>
      <c r="K33" s="83"/>
      <c r="L33" s="83"/>
      <c r="M33" s="83"/>
      <c r="N33" s="83"/>
      <c r="O33" s="83"/>
      <c r="P33" s="83"/>
      <c r="Q33" s="84"/>
    </row>
    <row r="34" spans="1:19" ht="18.5" customHeight="1">
      <c r="A34" s="138"/>
      <c r="B34" s="71" t="s">
        <v>73</v>
      </c>
      <c r="C34" s="89"/>
      <c r="D34" s="85" t="s">
        <v>36</v>
      </c>
      <c r="E34" s="90"/>
      <c r="F34" s="74" t="s">
        <v>48</v>
      </c>
      <c r="G34" s="86"/>
      <c r="H34" s="86"/>
      <c r="I34" s="86"/>
      <c r="J34" s="86"/>
      <c r="K34" s="86"/>
      <c r="L34" s="86"/>
      <c r="M34" s="86"/>
      <c r="N34" s="86"/>
      <c r="O34" s="86"/>
      <c r="P34" s="86"/>
      <c r="Q34" s="87">
        <f>SUM(G34:P34)</f>
        <v>0</v>
      </c>
    </row>
    <row r="35" spans="1:19" ht="30" customHeight="1" thickBot="1">
      <c r="A35" s="139"/>
      <c r="B35" s="140" t="s">
        <v>74</v>
      </c>
      <c r="C35" s="141"/>
      <c r="D35" s="141"/>
      <c r="E35" s="142"/>
      <c r="F35" s="76" t="s">
        <v>75</v>
      </c>
      <c r="G35" s="77">
        <f t="shared" ref="G35:P35" si="8">ROUNDDOWN(IF(G33*G34&gt;50000,50000,G33*G34),0)</f>
        <v>0</v>
      </c>
      <c r="H35" s="77">
        <f t="shared" si="8"/>
        <v>0</v>
      </c>
      <c r="I35" s="77">
        <f t="shared" si="8"/>
        <v>0</v>
      </c>
      <c r="J35" s="77">
        <f t="shared" si="8"/>
        <v>0</v>
      </c>
      <c r="K35" s="77">
        <f t="shared" si="8"/>
        <v>0</v>
      </c>
      <c r="L35" s="77">
        <f t="shared" si="8"/>
        <v>0</v>
      </c>
      <c r="M35" s="77">
        <f t="shared" si="8"/>
        <v>0</v>
      </c>
      <c r="N35" s="77">
        <f t="shared" si="8"/>
        <v>0</v>
      </c>
      <c r="O35" s="77">
        <f t="shared" si="8"/>
        <v>0</v>
      </c>
      <c r="P35" s="77">
        <f t="shared" si="8"/>
        <v>0</v>
      </c>
      <c r="Q35" s="88">
        <f>SUM(G35:P35)</f>
        <v>0</v>
      </c>
    </row>
    <row r="36" spans="1:19" ht="18.5" customHeight="1">
      <c r="A36" s="137" t="s">
        <v>44</v>
      </c>
      <c r="B36" s="79"/>
      <c r="C36" s="80"/>
      <c r="D36" s="81" t="s">
        <v>29</v>
      </c>
      <c r="E36" s="82"/>
      <c r="F36" s="69" t="s">
        <v>46</v>
      </c>
      <c r="G36" s="83"/>
      <c r="H36" s="83"/>
      <c r="I36" s="83"/>
      <c r="J36" s="83"/>
      <c r="K36" s="83"/>
      <c r="L36" s="83"/>
      <c r="M36" s="83"/>
      <c r="N36" s="83"/>
      <c r="O36" s="83"/>
      <c r="P36" s="83"/>
      <c r="Q36" s="84"/>
    </row>
    <row r="37" spans="1:19" ht="18.5" customHeight="1">
      <c r="A37" s="138"/>
      <c r="B37" s="71" t="s">
        <v>73</v>
      </c>
      <c r="C37" s="89"/>
      <c r="D37" s="85" t="s">
        <v>36</v>
      </c>
      <c r="E37" s="90"/>
      <c r="F37" s="74" t="s">
        <v>48</v>
      </c>
      <c r="G37" s="86"/>
      <c r="H37" s="86"/>
      <c r="I37" s="86"/>
      <c r="J37" s="86"/>
      <c r="K37" s="86"/>
      <c r="L37" s="86"/>
      <c r="M37" s="86"/>
      <c r="N37" s="86"/>
      <c r="O37" s="86"/>
      <c r="P37" s="86"/>
      <c r="Q37" s="87">
        <f>SUM(G37:P37)</f>
        <v>0</v>
      </c>
    </row>
    <row r="38" spans="1:19" ht="30" customHeight="1" thickBot="1">
      <c r="A38" s="139"/>
      <c r="B38" s="140" t="s">
        <v>74</v>
      </c>
      <c r="C38" s="141"/>
      <c r="D38" s="141"/>
      <c r="E38" s="142"/>
      <c r="F38" s="76" t="s">
        <v>75</v>
      </c>
      <c r="G38" s="77">
        <f t="shared" ref="G38:P38" si="9">ROUNDDOWN(IF(G36*G37&gt;50000,50000,G36*G37),0)</f>
        <v>0</v>
      </c>
      <c r="H38" s="77">
        <f t="shared" si="9"/>
        <v>0</v>
      </c>
      <c r="I38" s="77">
        <f t="shared" si="9"/>
        <v>0</v>
      </c>
      <c r="J38" s="77">
        <f t="shared" si="9"/>
        <v>0</v>
      </c>
      <c r="K38" s="77">
        <f t="shared" si="9"/>
        <v>0</v>
      </c>
      <c r="L38" s="77">
        <f t="shared" si="9"/>
        <v>0</v>
      </c>
      <c r="M38" s="77">
        <f t="shared" si="9"/>
        <v>0</v>
      </c>
      <c r="N38" s="77">
        <f t="shared" si="9"/>
        <v>0</v>
      </c>
      <c r="O38" s="77">
        <f t="shared" si="9"/>
        <v>0</v>
      </c>
      <c r="P38" s="77">
        <f t="shared" si="9"/>
        <v>0</v>
      </c>
      <c r="Q38" s="88">
        <f>SUM(G38:P38)</f>
        <v>0</v>
      </c>
    </row>
    <row r="39" spans="1:19" ht="18.5" customHeight="1">
      <c r="A39" s="137" t="s">
        <v>45</v>
      </c>
      <c r="B39" s="79"/>
      <c r="C39" s="80"/>
      <c r="D39" s="81" t="s">
        <v>29</v>
      </c>
      <c r="E39" s="82"/>
      <c r="F39" s="69" t="s">
        <v>46</v>
      </c>
      <c r="G39" s="83"/>
      <c r="H39" s="83"/>
      <c r="I39" s="83"/>
      <c r="J39" s="83"/>
      <c r="K39" s="83"/>
      <c r="L39" s="83"/>
      <c r="M39" s="83"/>
      <c r="N39" s="83"/>
      <c r="O39" s="83"/>
      <c r="P39" s="83"/>
      <c r="Q39" s="84"/>
    </row>
    <row r="40" spans="1:19" ht="18.5" customHeight="1">
      <c r="A40" s="138"/>
      <c r="B40" s="71" t="s">
        <v>73</v>
      </c>
      <c r="C40" s="89"/>
      <c r="D40" s="85" t="s">
        <v>36</v>
      </c>
      <c r="E40" s="90"/>
      <c r="F40" s="74" t="s">
        <v>48</v>
      </c>
      <c r="G40" s="86"/>
      <c r="H40" s="86"/>
      <c r="I40" s="86"/>
      <c r="J40" s="86"/>
      <c r="K40" s="86"/>
      <c r="L40" s="86"/>
      <c r="M40" s="86"/>
      <c r="N40" s="86"/>
      <c r="O40" s="86"/>
      <c r="P40" s="86"/>
      <c r="Q40" s="87">
        <f>SUM(G40:P40)</f>
        <v>0</v>
      </c>
    </row>
    <row r="41" spans="1:19" ht="30" customHeight="1" thickBot="1">
      <c r="A41" s="139"/>
      <c r="B41" s="140" t="s">
        <v>74</v>
      </c>
      <c r="C41" s="141"/>
      <c r="D41" s="141"/>
      <c r="E41" s="142"/>
      <c r="F41" s="76" t="s">
        <v>75</v>
      </c>
      <c r="G41" s="77">
        <f t="shared" ref="G41:P41" si="10">ROUNDDOWN(IF(G39*G40&gt;50000,50000,G39*G40),0)</f>
        <v>0</v>
      </c>
      <c r="H41" s="77">
        <f t="shared" si="10"/>
        <v>0</v>
      </c>
      <c r="I41" s="77">
        <f t="shared" si="10"/>
        <v>0</v>
      </c>
      <c r="J41" s="77">
        <f t="shared" si="10"/>
        <v>0</v>
      </c>
      <c r="K41" s="77">
        <f t="shared" si="10"/>
        <v>0</v>
      </c>
      <c r="L41" s="77">
        <f t="shared" si="10"/>
        <v>0</v>
      </c>
      <c r="M41" s="77">
        <f t="shared" si="10"/>
        <v>0</v>
      </c>
      <c r="N41" s="77">
        <f t="shared" si="10"/>
        <v>0</v>
      </c>
      <c r="O41" s="77">
        <f t="shared" si="10"/>
        <v>0</v>
      </c>
      <c r="P41" s="77">
        <f t="shared" si="10"/>
        <v>0</v>
      </c>
      <c r="Q41" s="88">
        <f>SUM(G41:P41)</f>
        <v>0</v>
      </c>
    </row>
    <row r="42" spans="1:19" ht="18" customHeight="1" thickBot="1">
      <c r="A42" s="151" t="s">
        <v>30</v>
      </c>
      <c r="B42" s="152"/>
      <c r="C42" s="152"/>
      <c r="D42" s="152"/>
      <c r="E42" s="152"/>
      <c r="F42" s="152"/>
      <c r="G42" s="91">
        <f>SUM(G14,G17,G20,G23,G26,G29,G32,G35,G38,G41)</f>
        <v>0</v>
      </c>
      <c r="H42" s="91">
        <f t="shared" ref="H42:P42" si="11">SUM(H14,H17,H20,H23,H26,H29,H32,H35,H38,H41)</f>
        <v>0</v>
      </c>
      <c r="I42" s="91">
        <f t="shared" si="11"/>
        <v>0</v>
      </c>
      <c r="J42" s="91">
        <f t="shared" si="11"/>
        <v>0</v>
      </c>
      <c r="K42" s="91">
        <f t="shared" si="11"/>
        <v>0</v>
      </c>
      <c r="L42" s="91">
        <f t="shared" si="11"/>
        <v>0</v>
      </c>
      <c r="M42" s="91">
        <f t="shared" si="11"/>
        <v>0</v>
      </c>
      <c r="N42" s="91">
        <f t="shared" si="11"/>
        <v>0</v>
      </c>
      <c r="O42" s="91">
        <f t="shared" si="11"/>
        <v>0</v>
      </c>
      <c r="P42" s="91">
        <f t="shared" si="11"/>
        <v>0</v>
      </c>
      <c r="Q42" s="92">
        <f>SUM(G42:P42)</f>
        <v>0</v>
      </c>
      <c r="S42" s="42"/>
    </row>
    <row r="43" spans="1:19">
      <c r="A43" s="40"/>
      <c r="B43" s="40"/>
      <c r="C43" s="40"/>
      <c r="D43" s="40"/>
      <c r="E43" s="40"/>
      <c r="F43" s="40"/>
      <c r="G43" s="42"/>
      <c r="H43" s="42"/>
      <c r="I43" s="42"/>
      <c r="J43" s="42"/>
      <c r="K43" s="42"/>
      <c r="L43" s="42"/>
      <c r="M43" s="42"/>
      <c r="N43" s="42"/>
      <c r="O43" s="42"/>
      <c r="P43" s="42"/>
    </row>
    <row r="44" spans="1:19" ht="15">
      <c r="B44" s="37"/>
      <c r="C44" s="37"/>
      <c r="D44" s="38"/>
      <c r="H44" s="41"/>
      <c r="I44" s="41"/>
    </row>
    <row r="45" spans="1:19" ht="30" customHeight="1">
      <c r="A45" s="153" t="s">
        <v>77</v>
      </c>
      <c r="B45" s="153"/>
      <c r="C45" s="62">
        <f>COUNTA(B51,B54,B57,B60,B63,B66,B69,B72,B75,B78)</f>
        <v>0</v>
      </c>
      <c r="D45" s="38"/>
      <c r="H45" s="41"/>
      <c r="I45" s="41"/>
    </row>
    <row r="46" spans="1:19" ht="15" thickBot="1"/>
    <row r="47" spans="1:19" ht="25.5" customHeight="1" thickBot="1">
      <c r="A47" s="93" t="s">
        <v>62</v>
      </c>
      <c r="B47" s="94" t="s">
        <v>33</v>
      </c>
      <c r="C47" s="95" t="s">
        <v>63</v>
      </c>
      <c r="D47" s="94" t="s">
        <v>64</v>
      </c>
      <c r="E47" s="96" t="s">
        <v>65</v>
      </c>
      <c r="F47" s="94" t="s">
        <v>34</v>
      </c>
      <c r="G47" s="107" t="s">
        <v>96</v>
      </c>
      <c r="H47" s="107" t="s">
        <v>97</v>
      </c>
      <c r="I47" s="107" t="s">
        <v>98</v>
      </c>
      <c r="J47" s="107" t="s">
        <v>99</v>
      </c>
      <c r="K47" s="107" t="s">
        <v>100</v>
      </c>
      <c r="L47" s="107" t="s">
        <v>101</v>
      </c>
      <c r="M47" s="107" t="s">
        <v>102</v>
      </c>
      <c r="N47" s="107" t="s">
        <v>95</v>
      </c>
      <c r="O47" s="107" t="s">
        <v>94</v>
      </c>
      <c r="P47" s="107" t="s">
        <v>93</v>
      </c>
      <c r="Q47" s="98" t="s">
        <v>35</v>
      </c>
      <c r="S47" s="43"/>
    </row>
    <row r="48" spans="1:19" ht="18" customHeight="1">
      <c r="A48" s="154" t="s">
        <v>72</v>
      </c>
      <c r="B48" s="46" t="s">
        <v>47</v>
      </c>
      <c r="C48" s="67">
        <v>45870</v>
      </c>
      <c r="D48" s="68" t="s">
        <v>29</v>
      </c>
      <c r="E48" s="45" t="s">
        <v>88</v>
      </c>
      <c r="F48" s="69" t="s">
        <v>46</v>
      </c>
      <c r="G48" s="47"/>
      <c r="H48" s="47"/>
      <c r="I48" s="47"/>
      <c r="J48" s="47">
        <v>1100</v>
      </c>
      <c r="K48" s="47">
        <v>1100</v>
      </c>
      <c r="L48" s="47">
        <v>1100</v>
      </c>
      <c r="M48" s="47">
        <v>1100</v>
      </c>
      <c r="N48" s="47">
        <v>1100</v>
      </c>
      <c r="O48" s="47">
        <v>1100</v>
      </c>
      <c r="P48" s="47">
        <v>1100</v>
      </c>
      <c r="Q48" s="48"/>
    </row>
    <row r="49" spans="1:17" ht="18" customHeight="1">
      <c r="A49" s="155"/>
      <c r="B49" s="99" t="s">
        <v>73</v>
      </c>
      <c r="C49" s="72">
        <v>45748</v>
      </c>
      <c r="D49" s="85" t="s">
        <v>36</v>
      </c>
      <c r="E49" s="73"/>
      <c r="F49" s="74" t="s">
        <v>48</v>
      </c>
      <c r="G49" s="49"/>
      <c r="H49" s="49"/>
      <c r="I49" s="49"/>
      <c r="J49" s="49">
        <v>60</v>
      </c>
      <c r="K49" s="49">
        <v>100</v>
      </c>
      <c r="L49" s="49">
        <v>100</v>
      </c>
      <c r="M49" s="49">
        <v>100</v>
      </c>
      <c r="N49" s="49">
        <v>100</v>
      </c>
      <c r="O49" s="49">
        <v>100</v>
      </c>
      <c r="P49" s="49">
        <v>100</v>
      </c>
      <c r="Q49" s="50">
        <f>SUM(G49:P49)</f>
        <v>660</v>
      </c>
    </row>
    <row r="50" spans="1:17" ht="30" customHeight="1" thickBot="1">
      <c r="A50" s="156"/>
      <c r="B50" s="140" t="s">
        <v>104</v>
      </c>
      <c r="C50" s="149"/>
      <c r="D50" s="149"/>
      <c r="E50" s="150"/>
      <c r="F50" s="76" t="s">
        <v>75</v>
      </c>
      <c r="G50" s="77">
        <f t="shared" ref="G50:P50" si="12">ROUNDDOWN(IF(G48*G49&gt;30000,30000,G48*G49),0)</f>
        <v>0</v>
      </c>
      <c r="H50" s="77">
        <f t="shared" si="12"/>
        <v>0</v>
      </c>
      <c r="I50" s="77">
        <f t="shared" si="12"/>
        <v>0</v>
      </c>
      <c r="J50" s="77">
        <f t="shared" si="12"/>
        <v>30000</v>
      </c>
      <c r="K50" s="77">
        <f t="shared" si="12"/>
        <v>30000</v>
      </c>
      <c r="L50" s="77">
        <f t="shared" si="12"/>
        <v>30000</v>
      </c>
      <c r="M50" s="77">
        <f t="shared" si="12"/>
        <v>30000</v>
      </c>
      <c r="N50" s="77">
        <f t="shared" si="12"/>
        <v>30000</v>
      </c>
      <c r="O50" s="77">
        <f t="shared" si="12"/>
        <v>30000</v>
      </c>
      <c r="P50" s="77">
        <f t="shared" si="12"/>
        <v>30000</v>
      </c>
      <c r="Q50" s="78">
        <f>SUM(G50:P50)</f>
        <v>210000</v>
      </c>
    </row>
    <row r="51" spans="1:17" ht="18" customHeight="1">
      <c r="A51" s="157" t="s">
        <v>76</v>
      </c>
      <c r="B51" s="100"/>
      <c r="C51" s="80"/>
      <c r="D51" s="81"/>
      <c r="E51" s="82"/>
      <c r="F51" s="69" t="s">
        <v>46</v>
      </c>
      <c r="G51" s="47"/>
      <c r="H51" s="47"/>
      <c r="I51" s="47"/>
      <c r="J51" s="47"/>
      <c r="K51" s="47"/>
      <c r="L51" s="47"/>
      <c r="M51" s="47"/>
      <c r="N51" s="47"/>
      <c r="O51" s="47"/>
      <c r="P51" s="47"/>
      <c r="Q51" s="84"/>
    </row>
    <row r="52" spans="1:17" ht="18" customHeight="1">
      <c r="A52" s="158"/>
      <c r="B52" s="99" t="s">
        <v>73</v>
      </c>
      <c r="C52" s="89"/>
      <c r="D52" s="85" t="s">
        <v>36</v>
      </c>
      <c r="E52" s="90"/>
      <c r="F52" s="74" t="s">
        <v>48</v>
      </c>
      <c r="G52" s="49"/>
      <c r="H52" s="49"/>
      <c r="I52" s="49"/>
      <c r="J52" s="49"/>
      <c r="K52" s="49"/>
      <c r="L52" s="49"/>
      <c r="M52" s="49"/>
      <c r="N52" s="49"/>
      <c r="O52" s="49"/>
      <c r="P52" s="49"/>
      <c r="Q52" s="87">
        <f>SUM(G52:P52)</f>
        <v>0</v>
      </c>
    </row>
    <row r="53" spans="1:17" ht="30" customHeight="1" thickBot="1">
      <c r="A53" s="159"/>
      <c r="B53" s="140" t="s">
        <v>78</v>
      </c>
      <c r="C53" s="141"/>
      <c r="D53" s="141"/>
      <c r="E53" s="142"/>
      <c r="F53" s="76" t="s">
        <v>75</v>
      </c>
      <c r="G53" s="77">
        <f t="shared" ref="G53:P53" si="13">ROUNDDOWN(IF(G51*G52&gt;30000,30000,G51*G52),0)</f>
        <v>0</v>
      </c>
      <c r="H53" s="77">
        <f t="shared" si="13"/>
        <v>0</v>
      </c>
      <c r="I53" s="77">
        <f t="shared" si="13"/>
        <v>0</v>
      </c>
      <c r="J53" s="77">
        <f t="shared" si="13"/>
        <v>0</v>
      </c>
      <c r="K53" s="77">
        <f t="shared" si="13"/>
        <v>0</v>
      </c>
      <c r="L53" s="77">
        <f t="shared" si="13"/>
        <v>0</v>
      </c>
      <c r="M53" s="77">
        <f t="shared" si="13"/>
        <v>0</v>
      </c>
      <c r="N53" s="77">
        <f t="shared" si="13"/>
        <v>0</v>
      </c>
      <c r="O53" s="77">
        <f t="shared" si="13"/>
        <v>0</v>
      </c>
      <c r="P53" s="77">
        <f t="shared" si="13"/>
        <v>0</v>
      </c>
      <c r="Q53" s="88">
        <f>SUM(G53:P53)</f>
        <v>0</v>
      </c>
    </row>
    <row r="54" spans="1:17" ht="18" customHeight="1">
      <c r="A54" s="157" t="s">
        <v>37</v>
      </c>
      <c r="B54" s="100"/>
      <c r="C54" s="80"/>
      <c r="D54" s="81"/>
      <c r="E54" s="82"/>
      <c r="F54" s="69" t="s">
        <v>46</v>
      </c>
      <c r="G54" s="47"/>
      <c r="H54" s="47"/>
      <c r="I54" s="47"/>
      <c r="J54" s="47"/>
      <c r="K54" s="47"/>
      <c r="L54" s="47"/>
      <c r="M54" s="47"/>
      <c r="N54" s="47"/>
      <c r="O54" s="47"/>
      <c r="P54" s="47"/>
      <c r="Q54" s="84"/>
    </row>
    <row r="55" spans="1:17" ht="18" customHeight="1">
      <c r="A55" s="158"/>
      <c r="B55" s="99" t="s">
        <v>73</v>
      </c>
      <c r="C55" s="89"/>
      <c r="D55" s="85" t="s">
        <v>36</v>
      </c>
      <c r="E55" s="90"/>
      <c r="F55" s="74" t="s">
        <v>48</v>
      </c>
      <c r="G55" s="49"/>
      <c r="H55" s="49"/>
      <c r="I55" s="49"/>
      <c r="J55" s="49"/>
      <c r="K55" s="49"/>
      <c r="L55" s="49"/>
      <c r="M55" s="49"/>
      <c r="N55" s="49"/>
      <c r="O55" s="49"/>
      <c r="P55" s="49"/>
      <c r="Q55" s="87">
        <f>SUM(G55:P55)</f>
        <v>0</v>
      </c>
    </row>
    <row r="56" spans="1:17" ht="30" customHeight="1" thickBot="1">
      <c r="A56" s="159"/>
      <c r="B56" s="140" t="s">
        <v>78</v>
      </c>
      <c r="C56" s="141"/>
      <c r="D56" s="141"/>
      <c r="E56" s="142"/>
      <c r="F56" s="76" t="s">
        <v>75</v>
      </c>
      <c r="G56" s="77">
        <f t="shared" ref="G56:P56" si="14">ROUNDDOWN(IF(G54*G55&gt;30000,30000,G54*G55),0)</f>
        <v>0</v>
      </c>
      <c r="H56" s="77">
        <f t="shared" si="14"/>
        <v>0</v>
      </c>
      <c r="I56" s="77">
        <f t="shared" si="14"/>
        <v>0</v>
      </c>
      <c r="J56" s="77">
        <f t="shared" si="14"/>
        <v>0</v>
      </c>
      <c r="K56" s="77">
        <f t="shared" si="14"/>
        <v>0</v>
      </c>
      <c r="L56" s="77">
        <f t="shared" si="14"/>
        <v>0</v>
      </c>
      <c r="M56" s="77">
        <f t="shared" si="14"/>
        <v>0</v>
      </c>
      <c r="N56" s="77">
        <f t="shared" si="14"/>
        <v>0</v>
      </c>
      <c r="O56" s="77">
        <f t="shared" si="14"/>
        <v>0</v>
      </c>
      <c r="P56" s="77">
        <f t="shared" si="14"/>
        <v>0</v>
      </c>
      <c r="Q56" s="88">
        <f>SUM(G56:P56)</f>
        <v>0</v>
      </c>
    </row>
    <row r="57" spans="1:17" ht="18" customHeight="1">
      <c r="A57" s="157" t="s">
        <v>38</v>
      </c>
      <c r="B57" s="100"/>
      <c r="C57" s="80"/>
      <c r="D57" s="81"/>
      <c r="E57" s="82"/>
      <c r="F57" s="69" t="s">
        <v>46</v>
      </c>
      <c r="G57" s="47"/>
      <c r="H57" s="47"/>
      <c r="I57" s="47"/>
      <c r="J57" s="47"/>
      <c r="K57" s="47"/>
      <c r="L57" s="47"/>
      <c r="M57" s="47"/>
      <c r="N57" s="47"/>
      <c r="O57" s="47"/>
      <c r="P57" s="47"/>
      <c r="Q57" s="84"/>
    </row>
    <row r="58" spans="1:17" ht="18" customHeight="1">
      <c r="A58" s="158"/>
      <c r="B58" s="99" t="s">
        <v>73</v>
      </c>
      <c r="C58" s="89"/>
      <c r="D58" s="85" t="s">
        <v>36</v>
      </c>
      <c r="E58" s="90"/>
      <c r="F58" s="74" t="s">
        <v>48</v>
      </c>
      <c r="G58" s="49"/>
      <c r="H58" s="49"/>
      <c r="I58" s="49"/>
      <c r="J58" s="49"/>
      <c r="K58" s="49"/>
      <c r="L58" s="49"/>
      <c r="M58" s="49"/>
      <c r="N58" s="49"/>
      <c r="O58" s="49"/>
      <c r="P58" s="49"/>
      <c r="Q58" s="87">
        <f>SUM(G58:P58)</f>
        <v>0</v>
      </c>
    </row>
    <row r="59" spans="1:17" ht="30" customHeight="1" thickBot="1">
      <c r="A59" s="159"/>
      <c r="B59" s="140" t="s">
        <v>78</v>
      </c>
      <c r="C59" s="141"/>
      <c r="D59" s="141"/>
      <c r="E59" s="142"/>
      <c r="F59" s="76" t="s">
        <v>75</v>
      </c>
      <c r="G59" s="77">
        <f t="shared" ref="G59:P59" si="15">ROUNDDOWN(IF(G57*G58&gt;30000,30000,G57*G58),0)</f>
        <v>0</v>
      </c>
      <c r="H59" s="77">
        <f t="shared" si="15"/>
        <v>0</v>
      </c>
      <c r="I59" s="77">
        <f t="shared" si="15"/>
        <v>0</v>
      </c>
      <c r="J59" s="77">
        <f t="shared" si="15"/>
        <v>0</v>
      </c>
      <c r="K59" s="77">
        <f t="shared" si="15"/>
        <v>0</v>
      </c>
      <c r="L59" s="77">
        <f t="shared" si="15"/>
        <v>0</v>
      </c>
      <c r="M59" s="77">
        <f t="shared" si="15"/>
        <v>0</v>
      </c>
      <c r="N59" s="77">
        <f t="shared" si="15"/>
        <v>0</v>
      </c>
      <c r="O59" s="77">
        <f t="shared" si="15"/>
        <v>0</v>
      </c>
      <c r="P59" s="77">
        <f t="shared" si="15"/>
        <v>0</v>
      </c>
      <c r="Q59" s="88">
        <f>SUM(G59:P59)</f>
        <v>0</v>
      </c>
    </row>
    <row r="60" spans="1:17" ht="18" customHeight="1">
      <c r="A60" s="157" t="s">
        <v>39</v>
      </c>
      <c r="B60" s="100"/>
      <c r="C60" s="80"/>
      <c r="D60" s="81"/>
      <c r="E60" s="82"/>
      <c r="F60" s="69" t="s">
        <v>46</v>
      </c>
      <c r="G60" s="47"/>
      <c r="H60" s="47"/>
      <c r="I60" s="47"/>
      <c r="J60" s="47"/>
      <c r="K60" s="47"/>
      <c r="L60" s="47"/>
      <c r="M60" s="47"/>
      <c r="N60" s="47"/>
      <c r="O60" s="47"/>
      <c r="P60" s="47"/>
      <c r="Q60" s="84"/>
    </row>
    <row r="61" spans="1:17" ht="18" customHeight="1">
      <c r="A61" s="158"/>
      <c r="B61" s="99" t="s">
        <v>73</v>
      </c>
      <c r="C61" s="89"/>
      <c r="D61" s="85" t="s">
        <v>36</v>
      </c>
      <c r="E61" s="90"/>
      <c r="F61" s="74" t="s">
        <v>48</v>
      </c>
      <c r="G61" s="49"/>
      <c r="H61" s="49"/>
      <c r="I61" s="49"/>
      <c r="J61" s="49"/>
      <c r="K61" s="49"/>
      <c r="L61" s="49"/>
      <c r="M61" s="49"/>
      <c r="N61" s="49"/>
      <c r="O61" s="49"/>
      <c r="P61" s="49"/>
      <c r="Q61" s="87">
        <f>SUM(G61:P61)</f>
        <v>0</v>
      </c>
    </row>
    <row r="62" spans="1:17" ht="30" customHeight="1" thickBot="1">
      <c r="A62" s="159"/>
      <c r="B62" s="140" t="s">
        <v>78</v>
      </c>
      <c r="C62" s="141"/>
      <c r="D62" s="141"/>
      <c r="E62" s="142"/>
      <c r="F62" s="76" t="s">
        <v>75</v>
      </c>
      <c r="G62" s="77">
        <f t="shared" ref="G62:P62" si="16">ROUNDDOWN(IF(G60*G61&gt;30000,30000,G60*G61),0)</f>
        <v>0</v>
      </c>
      <c r="H62" s="77">
        <f t="shared" si="16"/>
        <v>0</v>
      </c>
      <c r="I62" s="77">
        <f t="shared" si="16"/>
        <v>0</v>
      </c>
      <c r="J62" s="77">
        <f t="shared" si="16"/>
        <v>0</v>
      </c>
      <c r="K62" s="77">
        <f t="shared" si="16"/>
        <v>0</v>
      </c>
      <c r="L62" s="77">
        <f t="shared" si="16"/>
        <v>0</v>
      </c>
      <c r="M62" s="77">
        <f t="shared" si="16"/>
        <v>0</v>
      </c>
      <c r="N62" s="77">
        <f t="shared" si="16"/>
        <v>0</v>
      </c>
      <c r="O62" s="77">
        <f t="shared" si="16"/>
        <v>0</v>
      </c>
      <c r="P62" s="77">
        <f t="shared" si="16"/>
        <v>0</v>
      </c>
      <c r="Q62" s="88">
        <f>SUM(G62:P62)</f>
        <v>0</v>
      </c>
    </row>
    <row r="63" spans="1:17" ht="18" customHeight="1">
      <c r="A63" s="157" t="s">
        <v>40</v>
      </c>
      <c r="B63" s="100"/>
      <c r="C63" s="80"/>
      <c r="D63" s="81"/>
      <c r="E63" s="82"/>
      <c r="F63" s="69" t="s">
        <v>46</v>
      </c>
      <c r="G63" s="47"/>
      <c r="H63" s="47"/>
      <c r="I63" s="47"/>
      <c r="J63" s="47"/>
      <c r="K63" s="47"/>
      <c r="L63" s="47"/>
      <c r="M63" s="47"/>
      <c r="N63" s="47"/>
      <c r="O63" s="47"/>
      <c r="P63" s="47"/>
      <c r="Q63" s="84"/>
    </row>
    <row r="64" spans="1:17" ht="18" customHeight="1">
      <c r="A64" s="158"/>
      <c r="B64" s="99" t="s">
        <v>73</v>
      </c>
      <c r="C64" s="89"/>
      <c r="D64" s="85" t="s">
        <v>36</v>
      </c>
      <c r="E64" s="90"/>
      <c r="F64" s="74" t="s">
        <v>48</v>
      </c>
      <c r="G64" s="49"/>
      <c r="H64" s="49"/>
      <c r="I64" s="49"/>
      <c r="J64" s="49"/>
      <c r="K64" s="49"/>
      <c r="L64" s="49"/>
      <c r="M64" s="49"/>
      <c r="N64" s="49"/>
      <c r="O64" s="49"/>
      <c r="P64" s="49"/>
      <c r="Q64" s="87">
        <f>SUM(G64:P64)</f>
        <v>0</v>
      </c>
    </row>
    <row r="65" spans="1:17" ht="30" customHeight="1" thickBot="1">
      <c r="A65" s="159"/>
      <c r="B65" s="140" t="s">
        <v>78</v>
      </c>
      <c r="C65" s="141"/>
      <c r="D65" s="141"/>
      <c r="E65" s="142"/>
      <c r="F65" s="76" t="s">
        <v>75</v>
      </c>
      <c r="G65" s="77">
        <f t="shared" ref="G65:P65" si="17">ROUNDDOWN(IF(G63*G64&gt;30000,30000,G63*G64),0)</f>
        <v>0</v>
      </c>
      <c r="H65" s="77">
        <f t="shared" si="17"/>
        <v>0</v>
      </c>
      <c r="I65" s="77">
        <f t="shared" si="17"/>
        <v>0</v>
      </c>
      <c r="J65" s="77">
        <f t="shared" si="17"/>
        <v>0</v>
      </c>
      <c r="K65" s="77">
        <f t="shared" si="17"/>
        <v>0</v>
      </c>
      <c r="L65" s="77">
        <f t="shared" si="17"/>
        <v>0</v>
      </c>
      <c r="M65" s="77">
        <f t="shared" si="17"/>
        <v>0</v>
      </c>
      <c r="N65" s="77">
        <f t="shared" si="17"/>
        <v>0</v>
      </c>
      <c r="O65" s="77">
        <f t="shared" si="17"/>
        <v>0</v>
      </c>
      <c r="P65" s="77">
        <f t="shared" si="17"/>
        <v>0</v>
      </c>
      <c r="Q65" s="88">
        <f>SUM(G65:P65)</f>
        <v>0</v>
      </c>
    </row>
    <row r="66" spans="1:17" ht="18" customHeight="1">
      <c r="A66" s="157" t="s">
        <v>41</v>
      </c>
      <c r="B66" s="100"/>
      <c r="C66" s="80"/>
      <c r="D66" s="81"/>
      <c r="E66" s="82"/>
      <c r="F66" s="69" t="s">
        <v>46</v>
      </c>
      <c r="G66" s="47"/>
      <c r="H66" s="47"/>
      <c r="I66" s="47"/>
      <c r="J66" s="47"/>
      <c r="K66" s="47"/>
      <c r="L66" s="47"/>
      <c r="M66" s="47"/>
      <c r="N66" s="47"/>
      <c r="O66" s="47"/>
      <c r="P66" s="47"/>
      <c r="Q66" s="84"/>
    </row>
    <row r="67" spans="1:17" ht="18" customHeight="1">
      <c r="A67" s="158"/>
      <c r="B67" s="99" t="s">
        <v>73</v>
      </c>
      <c r="C67" s="89"/>
      <c r="D67" s="85" t="s">
        <v>36</v>
      </c>
      <c r="E67" s="90"/>
      <c r="F67" s="74" t="s">
        <v>48</v>
      </c>
      <c r="G67" s="49"/>
      <c r="H67" s="49"/>
      <c r="I67" s="49"/>
      <c r="J67" s="49"/>
      <c r="K67" s="49"/>
      <c r="L67" s="49"/>
      <c r="M67" s="49"/>
      <c r="N67" s="49"/>
      <c r="O67" s="49"/>
      <c r="P67" s="49"/>
      <c r="Q67" s="87">
        <f>SUM(G67:P67)</f>
        <v>0</v>
      </c>
    </row>
    <row r="68" spans="1:17" ht="30" customHeight="1" thickBot="1">
      <c r="A68" s="159"/>
      <c r="B68" s="140" t="s">
        <v>78</v>
      </c>
      <c r="C68" s="141"/>
      <c r="D68" s="141"/>
      <c r="E68" s="142"/>
      <c r="F68" s="76" t="s">
        <v>75</v>
      </c>
      <c r="G68" s="77">
        <f t="shared" ref="G68:P68" si="18">ROUNDDOWN(IF(G66*G67&gt;30000,30000,G66*G67),0)</f>
        <v>0</v>
      </c>
      <c r="H68" s="77">
        <f t="shared" si="18"/>
        <v>0</v>
      </c>
      <c r="I68" s="77">
        <f t="shared" si="18"/>
        <v>0</v>
      </c>
      <c r="J68" s="77">
        <f t="shared" si="18"/>
        <v>0</v>
      </c>
      <c r="K68" s="77">
        <f t="shared" si="18"/>
        <v>0</v>
      </c>
      <c r="L68" s="77">
        <f t="shared" si="18"/>
        <v>0</v>
      </c>
      <c r="M68" s="77">
        <f t="shared" si="18"/>
        <v>0</v>
      </c>
      <c r="N68" s="77">
        <f t="shared" si="18"/>
        <v>0</v>
      </c>
      <c r="O68" s="77">
        <f t="shared" si="18"/>
        <v>0</v>
      </c>
      <c r="P68" s="77">
        <f t="shared" si="18"/>
        <v>0</v>
      </c>
      <c r="Q68" s="88">
        <f>SUM(G68:P68)</f>
        <v>0</v>
      </c>
    </row>
    <row r="69" spans="1:17" ht="18" customHeight="1">
      <c r="A69" s="157" t="s">
        <v>42</v>
      </c>
      <c r="B69" s="100"/>
      <c r="C69" s="80"/>
      <c r="D69" s="81"/>
      <c r="E69" s="82"/>
      <c r="F69" s="69" t="s">
        <v>46</v>
      </c>
      <c r="G69" s="47"/>
      <c r="H69" s="47"/>
      <c r="I69" s="47"/>
      <c r="J69" s="47"/>
      <c r="K69" s="47"/>
      <c r="L69" s="47"/>
      <c r="M69" s="47"/>
      <c r="N69" s="47"/>
      <c r="O69" s="47"/>
      <c r="P69" s="47"/>
      <c r="Q69" s="84"/>
    </row>
    <row r="70" spans="1:17" ht="18" customHeight="1">
      <c r="A70" s="158"/>
      <c r="B70" s="99" t="s">
        <v>73</v>
      </c>
      <c r="C70" s="89"/>
      <c r="D70" s="85" t="s">
        <v>36</v>
      </c>
      <c r="E70" s="90"/>
      <c r="F70" s="74" t="s">
        <v>48</v>
      </c>
      <c r="G70" s="49"/>
      <c r="H70" s="49"/>
      <c r="I70" s="49"/>
      <c r="J70" s="49"/>
      <c r="K70" s="49"/>
      <c r="L70" s="49"/>
      <c r="M70" s="49"/>
      <c r="N70" s="49"/>
      <c r="O70" s="49"/>
      <c r="P70" s="49"/>
      <c r="Q70" s="87">
        <f>SUM(G70:P70)</f>
        <v>0</v>
      </c>
    </row>
    <row r="71" spans="1:17" ht="30" customHeight="1" thickBot="1">
      <c r="A71" s="159"/>
      <c r="B71" s="140" t="s">
        <v>78</v>
      </c>
      <c r="C71" s="141"/>
      <c r="D71" s="141"/>
      <c r="E71" s="142"/>
      <c r="F71" s="76" t="s">
        <v>75</v>
      </c>
      <c r="G71" s="77">
        <f t="shared" ref="G71:P71" si="19">ROUNDDOWN(IF(G69*G70&gt;30000,30000,G69*G70),0)</f>
        <v>0</v>
      </c>
      <c r="H71" s="77">
        <f t="shared" si="19"/>
        <v>0</v>
      </c>
      <c r="I71" s="77">
        <f t="shared" si="19"/>
        <v>0</v>
      </c>
      <c r="J71" s="77">
        <f t="shared" si="19"/>
        <v>0</v>
      </c>
      <c r="K71" s="77">
        <f t="shared" si="19"/>
        <v>0</v>
      </c>
      <c r="L71" s="77">
        <f t="shared" si="19"/>
        <v>0</v>
      </c>
      <c r="M71" s="77">
        <f t="shared" si="19"/>
        <v>0</v>
      </c>
      <c r="N71" s="77">
        <f t="shared" si="19"/>
        <v>0</v>
      </c>
      <c r="O71" s="77">
        <f t="shared" si="19"/>
        <v>0</v>
      </c>
      <c r="P71" s="77">
        <f t="shared" si="19"/>
        <v>0</v>
      </c>
      <c r="Q71" s="88">
        <f>SUM(G71:P71)</f>
        <v>0</v>
      </c>
    </row>
    <row r="72" spans="1:17" ht="18" customHeight="1">
      <c r="A72" s="157" t="s">
        <v>43</v>
      </c>
      <c r="B72" s="100"/>
      <c r="C72" s="80"/>
      <c r="D72" s="81"/>
      <c r="E72" s="82"/>
      <c r="F72" s="69" t="s">
        <v>46</v>
      </c>
      <c r="G72" s="47"/>
      <c r="H72" s="47"/>
      <c r="I72" s="47"/>
      <c r="J72" s="47"/>
      <c r="K72" s="47"/>
      <c r="L72" s="47"/>
      <c r="M72" s="47"/>
      <c r="N72" s="47"/>
      <c r="O72" s="47"/>
      <c r="P72" s="47"/>
      <c r="Q72" s="84"/>
    </row>
    <row r="73" spans="1:17" ht="18" customHeight="1">
      <c r="A73" s="158"/>
      <c r="B73" s="99" t="s">
        <v>73</v>
      </c>
      <c r="C73" s="89"/>
      <c r="D73" s="85" t="s">
        <v>36</v>
      </c>
      <c r="E73" s="90"/>
      <c r="F73" s="74" t="s">
        <v>48</v>
      </c>
      <c r="G73" s="49"/>
      <c r="H73" s="49"/>
      <c r="I73" s="49"/>
      <c r="J73" s="49"/>
      <c r="K73" s="49"/>
      <c r="L73" s="49"/>
      <c r="M73" s="49"/>
      <c r="N73" s="49"/>
      <c r="O73" s="49"/>
      <c r="P73" s="49"/>
      <c r="Q73" s="87">
        <f>SUM(G73:P73)</f>
        <v>0</v>
      </c>
    </row>
    <row r="74" spans="1:17" ht="30" customHeight="1" thickBot="1">
      <c r="A74" s="159"/>
      <c r="B74" s="140" t="s">
        <v>78</v>
      </c>
      <c r="C74" s="141"/>
      <c r="D74" s="141"/>
      <c r="E74" s="142"/>
      <c r="F74" s="76" t="s">
        <v>75</v>
      </c>
      <c r="G74" s="77">
        <f t="shared" ref="G74:P74" si="20">ROUNDDOWN(IF(G72*G73&gt;30000,30000,G72*G73),0)</f>
        <v>0</v>
      </c>
      <c r="H74" s="77">
        <f t="shared" si="20"/>
        <v>0</v>
      </c>
      <c r="I74" s="77">
        <f t="shared" si="20"/>
        <v>0</v>
      </c>
      <c r="J74" s="77">
        <f t="shared" si="20"/>
        <v>0</v>
      </c>
      <c r="K74" s="77">
        <f t="shared" si="20"/>
        <v>0</v>
      </c>
      <c r="L74" s="77">
        <f t="shared" si="20"/>
        <v>0</v>
      </c>
      <c r="M74" s="77">
        <f t="shared" si="20"/>
        <v>0</v>
      </c>
      <c r="N74" s="77">
        <f t="shared" si="20"/>
        <v>0</v>
      </c>
      <c r="O74" s="77">
        <f t="shared" si="20"/>
        <v>0</v>
      </c>
      <c r="P74" s="77">
        <f t="shared" si="20"/>
        <v>0</v>
      </c>
      <c r="Q74" s="88">
        <f>SUM(G74:P74)</f>
        <v>0</v>
      </c>
    </row>
    <row r="75" spans="1:17" ht="18" customHeight="1">
      <c r="A75" s="157" t="s">
        <v>44</v>
      </c>
      <c r="B75" s="100"/>
      <c r="C75" s="80"/>
      <c r="D75" s="81"/>
      <c r="E75" s="82"/>
      <c r="F75" s="69" t="s">
        <v>46</v>
      </c>
      <c r="G75" s="47"/>
      <c r="H75" s="47"/>
      <c r="I75" s="47"/>
      <c r="J75" s="47"/>
      <c r="K75" s="47"/>
      <c r="L75" s="47"/>
      <c r="M75" s="47"/>
      <c r="N75" s="47"/>
      <c r="O75" s="47"/>
      <c r="P75" s="47"/>
      <c r="Q75" s="84"/>
    </row>
    <row r="76" spans="1:17" ht="18" customHeight="1">
      <c r="A76" s="158"/>
      <c r="B76" s="99" t="s">
        <v>73</v>
      </c>
      <c r="C76" s="89"/>
      <c r="D76" s="85" t="s">
        <v>36</v>
      </c>
      <c r="E76" s="90"/>
      <c r="F76" s="74" t="s">
        <v>48</v>
      </c>
      <c r="G76" s="49"/>
      <c r="H76" s="49"/>
      <c r="I76" s="49"/>
      <c r="J76" s="49"/>
      <c r="K76" s="49"/>
      <c r="L76" s="49"/>
      <c r="M76" s="49"/>
      <c r="N76" s="49"/>
      <c r="O76" s="49"/>
      <c r="P76" s="49"/>
      <c r="Q76" s="87">
        <f>SUM(G76:P76)</f>
        <v>0</v>
      </c>
    </row>
    <row r="77" spans="1:17" ht="30" customHeight="1" thickBot="1">
      <c r="A77" s="159"/>
      <c r="B77" s="140" t="s">
        <v>78</v>
      </c>
      <c r="C77" s="141"/>
      <c r="D77" s="141"/>
      <c r="E77" s="142"/>
      <c r="F77" s="76" t="s">
        <v>75</v>
      </c>
      <c r="G77" s="77">
        <f t="shared" ref="G77:P77" si="21">ROUNDDOWN(IF(G75*G76&gt;30000,30000,G75*G76),0)</f>
        <v>0</v>
      </c>
      <c r="H77" s="77">
        <f t="shared" si="21"/>
        <v>0</v>
      </c>
      <c r="I77" s="77">
        <f t="shared" si="21"/>
        <v>0</v>
      </c>
      <c r="J77" s="77">
        <f t="shared" si="21"/>
        <v>0</v>
      </c>
      <c r="K77" s="77">
        <f t="shared" si="21"/>
        <v>0</v>
      </c>
      <c r="L77" s="77">
        <f t="shared" si="21"/>
        <v>0</v>
      </c>
      <c r="M77" s="77">
        <f t="shared" si="21"/>
        <v>0</v>
      </c>
      <c r="N77" s="77">
        <f t="shared" si="21"/>
        <v>0</v>
      </c>
      <c r="O77" s="77">
        <f t="shared" si="21"/>
        <v>0</v>
      </c>
      <c r="P77" s="77">
        <f t="shared" si="21"/>
        <v>0</v>
      </c>
      <c r="Q77" s="88">
        <f>SUM(G77:P77)</f>
        <v>0</v>
      </c>
    </row>
    <row r="78" spans="1:17" ht="18" customHeight="1">
      <c r="A78" s="157" t="s">
        <v>45</v>
      </c>
      <c r="B78" s="100"/>
      <c r="C78" s="80"/>
      <c r="D78" s="81"/>
      <c r="E78" s="82"/>
      <c r="F78" s="69" t="s">
        <v>46</v>
      </c>
      <c r="G78" s="47"/>
      <c r="H78" s="47"/>
      <c r="I78" s="47"/>
      <c r="J78" s="47"/>
      <c r="K78" s="47"/>
      <c r="L78" s="47"/>
      <c r="M78" s="47"/>
      <c r="N78" s="47"/>
      <c r="O78" s="47"/>
      <c r="P78" s="47"/>
      <c r="Q78" s="84"/>
    </row>
    <row r="79" spans="1:17" ht="18" customHeight="1">
      <c r="A79" s="158"/>
      <c r="B79" s="99" t="s">
        <v>73</v>
      </c>
      <c r="C79" s="89"/>
      <c r="D79" s="85" t="s">
        <v>36</v>
      </c>
      <c r="E79" s="90"/>
      <c r="F79" s="74" t="s">
        <v>48</v>
      </c>
      <c r="G79" s="49"/>
      <c r="H79" s="49"/>
      <c r="I79" s="49"/>
      <c r="J79" s="49"/>
      <c r="K79" s="49"/>
      <c r="L79" s="49"/>
      <c r="M79" s="49"/>
      <c r="N79" s="49"/>
      <c r="O79" s="49"/>
      <c r="P79" s="49"/>
      <c r="Q79" s="87">
        <f>SUM(G79:P79)</f>
        <v>0</v>
      </c>
    </row>
    <row r="80" spans="1:17" ht="30" customHeight="1" thickBot="1">
      <c r="A80" s="159"/>
      <c r="B80" s="140" t="s">
        <v>78</v>
      </c>
      <c r="C80" s="141"/>
      <c r="D80" s="141"/>
      <c r="E80" s="142"/>
      <c r="F80" s="76" t="s">
        <v>75</v>
      </c>
      <c r="G80" s="77">
        <f t="shared" ref="G80:P80" si="22">ROUNDDOWN(IF(G78*G79&gt;30000,30000,G78*G79),0)</f>
        <v>0</v>
      </c>
      <c r="H80" s="77">
        <f t="shared" si="22"/>
        <v>0</v>
      </c>
      <c r="I80" s="77">
        <f t="shared" si="22"/>
        <v>0</v>
      </c>
      <c r="J80" s="77">
        <f t="shared" si="22"/>
        <v>0</v>
      </c>
      <c r="K80" s="77">
        <f t="shared" si="22"/>
        <v>0</v>
      </c>
      <c r="L80" s="77">
        <f t="shared" si="22"/>
        <v>0</v>
      </c>
      <c r="M80" s="77">
        <f t="shared" si="22"/>
        <v>0</v>
      </c>
      <c r="N80" s="77">
        <f t="shared" si="22"/>
        <v>0</v>
      </c>
      <c r="O80" s="77">
        <f t="shared" si="22"/>
        <v>0</v>
      </c>
      <c r="P80" s="77">
        <f t="shared" si="22"/>
        <v>0</v>
      </c>
      <c r="Q80" s="88">
        <f>SUM(G80:P80)</f>
        <v>0</v>
      </c>
    </row>
    <row r="81" spans="1:17" ht="18" customHeight="1" thickBot="1">
      <c r="A81" s="151" t="s">
        <v>30</v>
      </c>
      <c r="B81" s="152"/>
      <c r="C81" s="152"/>
      <c r="D81" s="152"/>
      <c r="E81" s="152"/>
      <c r="F81" s="152"/>
      <c r="G81" s="91">
        <f>SUM(G53,G56,G59,G62,G65,G68,G71,G74,G77,G80)</f>
        <v>0</v>
      </c>
      <c r="H81" s="91">
        <f t="shared" ref="H81:P81" si="23">SUM(H53,H56,H59,H62,H65,H68,H71,H74,H77,H80)</f>
        <v>0</v>
      </c>
      <c r="I81" s="91">
        <f t="shared" si="23"/>
        <v>0</v>
      </c>
      <c r="J81" s="91">
        <f t="shared" si="23"/>
        <v>0</v>
      </c>
      <c r="K81" s="91">
        <f t="shared" si="23"/>
        <v>0</v>
      </c>
      <c r="L81" s="91">
        <f t="shared" si="23"/>
        <v>0</v>
      </c>
      <c r="M81" s="91">
        <f t="shared" si="23"/>
        <v>0</v>
      </c>
      <c r="N81" s="91">
        <f t="shared" si="23"/>
        <v>0</v>
      </c>
      <c r="O81" s="91">
        <f t="shared" si="23"/>
        <v>0</v>
      </c>
      <c r="P81" s="91">
        <f t="shared" si="23"/>
        <v>0</v>
      </c>
      <c r="Q81" s="92">
        <f>SUM(G81:P81)</f>
        <v>0</v>
      </c>
    </row>
    <row r="83" spans="1:17" ht="15" customHeight="1"/>
    <row r="84" spans="1:17" s="30" customFormat="1" ht="15">
      <c r="A84" s="108" t="s">
        <v>105</v>
      </c>
      <c r="B84" s="108"/>
      <c r="C84" s="108"/>
    </row>
    <row r="85" spans="1:17" s="30" customFormat="1" ht="15">
      <c r="A85" s="108" t="s">
        <v>79</v>
      </c>
      <c r="B85" s="108"/>
      <c r="C85" s="108"/>
    </row>
    <row r="86" spans="1:17" s="30" customFormat="1" ht="15">
      <c r="A86" s="108" t="s">
        <v>89</v>
      </c>
      <c r="B86" s="108"/>
      <c r="C86" s="108"/>
    </row>
    <row r="87" spans="1:17" s="30" customFormat="1" ht="15">
      <c r="A87" s="108" t="s">
        <v>90</v>
      </c>
      <c r="B87" s="108"/>
      <c r="C87" s="108"/>
    </row>
    <row r="88" spans="1:17" s="30" customFormat="1" ht="15">
      <c r="A88" s="108" t="s">
        <v>91</v>
      </c>
      <c r="B88" s="108"/>
      <c r="C88" s="108"/>
    </row>
    <row r="89" spans="1:17" s="30" customFormat="1" ht="15">
      <c r="A89" s="108" t="s">
        <v>92</v>
      </c>
      <c r="B89" s="108"/>
      <c r="C89" s="108"/>
    </row>
    <row r="90" spans="1:17" s="30" customFormat="1" ht="15">
      <c r="A90" s="108" t="s">
        <v>80</v>
      </c>
      <c r="B90" s="108"/>
      <c r="C90" s="108"/>
    </row>
    <row r="91" spans="1:17" s="30" customFormat="1" ht="15">
      <c r="A91" s="108" t="s">
        <v>81</v>
      </c>
      <c r="B91" s="108"/>
      <c r="C91" s="108"/>
    </row>
    <row r="92" spans="1:17" ht="15">
      <c r="A92" s="109" t="s">
        <v>82</v>
      </c>
      <c r="B92" s="109"/>
      <c r="C92" s="110"/>
    </row>
  </sheetData>
  <mergeCells count="50">
    <mergeCell ref="A81:F81"/>
    <mergeCell ref="A72:A74"/>
    <mergeCell ref="B74:E74"/>
    <mergeCell ref="A75:A77"/>
    <mergeCell ref="B77:E77"/>
    <mergeCell ref="A78:A80"/>
    <mergeCell ref="B80:E80"/>
    <mergeCell ref="A63:A65"/>
    <mergeCell ref="B65:E65"/>
    <mergeCell ref="A66:A68"/>
    <mergeCell ref="B68:E68"/>
    <mergeCell ref="A69:A71"/>
    <mergeCell ref="B71:E71"/>
    <mergeCell ref="A54:A56"/>
    <mergeCell ref="B56:E56"/>
    <mergeCell ref="A57:A59"/>
    <mergeCell ref="B59:E59"/>
    <mergeCell ref="A60:A62"/>
    <mergeCell ref="B62:E62"/>
    <mergeCell ref="A42:F42"/>
    <mergeCell ref="A45:B45"/>
    <mergeCell ref="A48:A50"/>
    <mergeCell ref="B50:E50"/>
    <mergeCell ref="A51:A53"/>
    <mergeCell ref="B53:E53"/>
    <mergeCell ref="A33:A35"/>
    <mergeCell ref="B35:E35"/>
    <mergeCell ref="A36:A38"/>
    <mergeCell ref="B38:E38"/>
    <mergeCell ref="A39:A41"/>
    <mergeCell ref="B41:E41"/>
    <mergeCell ref="A24:A26"/>
    <mergeCell ref="B26:E26"/>
    <mergeCell ref="A27:A29"/>
    <mergeCell ref="B29:E29"/>
    <mergeCell ref="A30:A32"/>
    <mergeCell ref="B32:E32"/>
    <mergeCell ref="A15:A17"/>
    <mergeCell ref="B17:E17"/>
    <mergeCell ref="A18:A20"/>
    <mergeCell ref="B20:E20"/>
    <mergeCell ref="A21:A23"/>
    <mergeCell ref="B23:E23"/>
    <mergeCell ref="A12:A14"/>
    <mergeCell ref="B14:E14"/>
    <mergeCell ref="A2:Q2"/>
    <mergeCell ref="A4:D4"/>
    <mergeCell ref="A6:B6"/>
    <mergeCell ref="A9:A11"/>
    <mergeCell ref="B11:E11"/>
  </mergeCells>
  <phoneticPr fontId="3"/>
  <dataValidations count="1">
    <dataValidation type="list" allowBlank="1" showInputMessage="1" showErrorMessage="1" sqref="D9 D75 D72 D69 D66 D63 D60 D57 D54 D51 D12 D39 D78 D15 D18 D21 D24 D27 D30 D33 D36 D48" xr:uid="{6B240619-B3B2-4437-A6BC-901DAA363E39}">
      <formula1>$R$4:$R$5</formula1>
    </dataValidation>
  </dataValidations>
  <pageMargins left="0.51181102362204722" right="0.51181102362204722" top="0.35433070866141736" bottom="0.35433070866141736" header="0.31496062992125984" footer="0.31496062992125984"/>
  <pageSetup paperSize="9" scale="63" fitToHeight="0" orientation="landscape" r:id="rId1"/>
  <headerFooter>
    <oddFooter>&amp;C&amp;P/&amp;N</oddFooter>
  </headerFooter>
  <rowBreaks count="2" manualBreakCount="2">
    <brk id="42" max="18" man="1"/>
    <brk id="83" max="18"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役員名簿欄_ALPS</vt:lpstr>
      <vt:lpstr>積算基礎_ALPS</vt:lpstr>
      <vt:lpstr>人件費基礎_ALPS</vt:lpstr>
      <vt:lpstr>人件費積算基礎_ALPS末締め以外　案</vt:lpstr>
      <vt:lpstr>人件費基礎_ALPS!Print_Area</vt:lpstr>
      <vt:lpstr>'人件費積算基礎_ALPS末締め以外　案'!Print_Area</vt:lpstr>
      <vt:lpstr>人件費基礎_ALPS!Print_Titles</vt:lpstr>
      <vt:lpstr>'人件費積算基礎_ALPS末締め以外　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邦彦 大藤</dc:creator>
  <cp:lastModifiedBy>邦彦 大藤</cp:lastModifiedBy>
  <cp:lastPrinted>2025-04-15T00:12:45Z</cp:lastPrinted>
  <dcterms:created xsi:type="dcterms:W3CDTF">2023-10-26T13:40:59Z</dcterms:created>
  <dcterms:modified xsi:type="dcterms:W3CDTF">2025-04-15T00:53:40Z</dcterms:modified>
</cp:coreProperties>
</file>